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845" yWindow="65416" windowWidth="13755" windowHeight="10245" firstSheet="1" activeTab="1"/>
  </bookViews>
  <sheets>
    <sheet name="Sheet1" sheetId="1" r:id="rId1"/>
    <sheet name=" 2012-2013" sheetId="2" r:id="rId2"/>
  </sheets>
  <definedNames>
    <definedName name="_xlnm.Print_Area" localSheetId="1">' 2012-2013'!$B$1:$L$27</definedName>
    <definedName name="_xlnm.Print_Area" localSheetId="0">'Sheet1'!$A$1:$V$13</definedName>
  </definedNames>
  <calcPr fullCalcOnLoad="1"/>
</workbook>
</file>

<file path=xl/sharedStrings.xml><?xml version="1.0" encoding="utf-8"?>
<sst xmlns="http://schemas.openxmlformats.org/spreadsheetml/2006/main" count="90" uniqueCount="60">
  <si>
    <t>SITE</t>
  </si>
  <si>
    <t xml:space="preserve">    JERASH</t>
  </si>
  <si>
    <t>MADABA ( MAP)</t>
  </si>
  <si>
    <t>UMQAIS</t>
  </si>
  <si>
    <t>AJLOON</t>
  </si>
  <si>
    <t>RUM</t>
  </si>
  <si>
    <t>KARAK</t>
  </si>
  <si>
    <t>MONTH</t>
  </si>
  <si>
    <t>FOREIGN</t>
  </si>
  <si>
    <t>JORD.</t>
  </si>
  <si>
    <t>TOTAL</t>
  </si>
  <si>
    <t>January</t>
  </si>
  <si>
    <t>February</t>
  </si>
  <si>
    <t>March</t>
  </si>
  <si>
    <t>April</t>
  </si>
  <si>
    <t>May</t>
  </si>
  <si>
    <t>June</t>
  </si>
  <si>
    <t>July</t>
  </si>
  <si>
    <t xml:space="preserve">  PETRA</t>
  </si>
  <si>
    <t>TOTAL 2004</t>
  </si>
  <si>
    <t>TOTAL  2003</t>
  </si>
  <si>
    <t>P.C. 04-03</t>
  </si>
  <si>
    <t>الشهر</t>
  </si>
  <si>
    <t>كانون ثاني</t>
  </si>
  <si>
    <t>شباط</t>
  </si>
  <si>
    <t>اذار</t>
  </si>
  <si>
    <t>Month</t>
  </si>
  <si>
    <t>نيسان</t>
  </si>
  <si>
    <t xml:space="preserve">المجموع </t>
  </si>
  <si>
    <t>August</t>
  </si>
  <si>
    <t>September</t>
  </si>
  <si>
    <t>October</t>
  </si>
  <si>
    <t>November</t>
  </si>
  <si>
    <t>December</t>
  </si>
  <si>
    <t>ايار</t>
  </si>
  <si>
    <t>حزيران</t>
  </si>
  <si>
    <t>تموز</t>
  </si>
  <si>
    <t>اب</t>
  </si>
  <si>
    <t>ايلول</t>
  </si>
  <si>
    <t>تشرين اول</t>
  </si>
  <si>
    <t>تشرين ثاني</t>
  </si>
  <si>
    <t>كانون اول</t>
  </si>
  <si>
    <t>المصدر : وزارة السياحة و الاثار</t>
  </si>
  <si>
    <t>Source : Ministry of Tourism &amp; Antiquities</t>
  </si>
  <si>
    <r>
      <t>سياح المبيت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Overnight Visitors</t>
    </r>
  </si>
  <si>
    <r>
      <t>زوار اليوم الواحد</t>
    </r>
    <r>
      <rPr>
        <b/>
        <sz val="12"/>
        <rFont val="Times New Roman"/>
        <family val="1"/>
      </rPr>
      <t xml:space="preserve"> </t>
    </r>
    <r>
      <rPr>
        <b/>
        <sz val="11"/>
        <rFont val="Times New Roman"/>
        <family val="1"/>
      </rPr>
      <t>Same Day Visitors</t>
    </r>
  </si>
  <si>
    <r>
      <t>ا</t>
    </r>
    <r>
      <rPr>
        <b/>
        <sz val="11"/>
        <rFont val="Times New Roman"/>
        <family val="1"/>
      </rPr>
      <t>لمجموع Total</t>
    </r>
  </si>
  <si>
    <t>الربع الثاني</t>
  </si>
  <si>
    <t>الربع الثالث</t>
  </si>
  <si>
    <t>الربع الرابع</t>
  </si>
  <si>
    <t>4th Qrtr</t>
  </si>
  <si>
    <t>3rd Qrtr</t>
  </si>
  <si>
    <t>1st Qrtr</t>
  </si>
  <si>
    <t>2nd Qrtr</t>
  </si>
  <si>
    <r>
      <t xml:space="preserve">    ا</t>
    </r>
    <r>
      <rPr>
        <b/>
        <sz val="11"/>
        <rFont val="Times New Roman"/>
        <family val="1"/>
      </rPr>
      <t>لمجموع      Total</t>
    </r>
  </si>
  <si>
    <t xml:space="preserve"> التغير النسبي Relative Change13-12/</t>
  </si>
  <si>
    <r>
      <t xml:space="preserve">جدول </t>
    </r>
    <r>
      <rPr>
        <b/>
        <sz val="11"/>
        <rFont val="Times New Roman"/>
        <family val="1"/>
      </rPr>
      <t>1.2</t>
    </r>
    <r>
      <rPr>
        <b/>
        <sz val="12"/>
        <rFont val="Times New Roman"/>
        <family val="1"/>
      </rPr>
      <t xml:space="preserve"> عدد سياح المبيت وزواراليوم الواحد شهريا 2012-2013 </t>
    </r>
  </si>
  <si>
    <t>Table 2.1  Tourist Overnight and Same Day visitors by Month, 2012 -2013</t>
  </si>
  <si>
    <t>Total</t>
  </si>
  <si>
    <t>الربع الاول</t>
  </si>
</sst>
</file>

<file path=xl/styles.xml><?xml version="1.0" encoding="utf-8"?>
<styleSheet xmlns="http://schemas.openxmlformats.org/spreadsheetml/2006/main">
  <numFmts count="54">
    <numFmt numFmtId="5" formatCode="&quot;د.ا.&quot;\ #,##0_-;&quot;د.ا.&quot;\ #,##0\-"/>
    <numFmt numFmtId="6" formatCode="&quot;د.ا.&quot;\ #,##0_-;[Red]&quot;د.ا.&quot;\ #,##0\-"/>
    <numFmt numFmtId="7" formatCode="&quot;د.ا.&quot;\ #,##0.00_-;&quot;د.ا.&quot;\ #,##0.00\-"/>
    <numFmt numFmtId="8" formatCode="&quot;د.ا.&quot;\ #,##0.00_-;[Red]&quot;د.ا.&quot;\ #,##0.00\-"/>
    <numFmt numFmtId="42" formatCode="_-&quot;د.ا.&quot;\ * #,##0_-;_-&quot;د.ا.&quot;\ * #,##0\-;_-&quot;د.ا.&quot;\ * &quot;-&quot;_-;_-@_-"/>
    <numFmt numFmtId="41" formatCode="_-* #,##0_-;_-* #,##0\-;_-* &quot;-&quot;_-;_-@_-"/>
    <numFmt numFmtId="44" formatCode="_-&quot;د.ا.&quot;\ * #,##0.00_-;_-&quot;د.ا.&quot;\ * #,##0.00\-;_-&quot;د.ا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د.ك.&quot;\ #,##0_-;&quot;د.ك.&quot;\ #,##0\-"/>
    <numFmt numFmtId="173" formatCode="&quot;د.ك.&quot;\ #,##0_-;[Red]&quot;د.ك.&quot;\ #,##0\-"/>
    <numFmt numFmtId="174" formatCode="&quot;د.ك.&quot;\ #,##0.00_-;&quot;د.ك.&quot;\ #,##0.00\-"/>
    <numFmt numFmtId="175" formatCode="&quot;د.ك.&quot;\ #,##0.00_-;[Red]&quot;د.ك.&quot;\ #,##0.00\-"/>
    <numFmt numFmtId="176" formatCode="_-&quot;د.ك.&quot;\ * #,##0_-;_-&quot;د.ك.&quot;\ * #,##0\-;_-&quot;د.ك.&quot;\ * &quot;-&quot;_-;_-@_-"/>
    <numFmt numFmtId="177" formatCode="_-&quot;د.ك.&quot;\ * #,##0.00_-;_-&quot;د.ك.&quot;\ * #,##0.00\-;_-&quot;د.ك.&quot;\ * &quot;-&quot;??_-;_-@_-"/>
    <numFmt numFmtId="178" formatCode="&quot;ر.س.&quot;\ #,##0_-;&quot;ر.س.&quot;\ #,##0\-"/>
    <numFmt numFmtId="179" formatCode="&quot;ر.س.&quot;\ #,##0_-;[Red]&quot;ر.س.&quot;\ #,##0\-"/>
    <numFmt numFmtId="180" formatCode="&quot;ر.س.&quot;\ #,##0.00_-;&quot;ر.س.&quot;\ #,##0.00\-"/>
    <numFmt numFmtId="181" formatCode="&quot;ر.س.&quot;\ #,##0.00_-;[Red]&quot;ر.س.&quot;\ #,##0.00\-"/>
    <numFmt numFmtId="182" formatCode="_-&quot;ر.س.&quot;\ * #,##0_-;_-&quot;ر.س.&quot;\ * #,##0\-;_-&quot;ر.س.&quot;\ * &quot;-&quot;_-;_-@_-"/>
    <numFmt numFmtId="183" formatCode="_-&quot;ر.س.&quot;\ * #,##0.00_-;_-&quot;ر.س.&quot;\ * #,##0.00\-;_-&quot;ر.س.&quot;\ * &quot;-&quot;??_-;_-@_-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* #,##0_-;\-* #,##0_-;_-* &quot;-&quot;_-;_-@_-"/>
    <numFmt numFmtId="190" formatCode="_-&quot;£&quot;* #,##0.00_-;\-&quot;£&quot;* #,##0.00_-;_-&quot;£&quot;* &quot;-&quot;??_-;_-@_-"/>
    <numFmt numFmtId="191" formatCode="_-* #,##0.00_-;\-* #,##0.00_-;_-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dd:mm:yyyy"/>
    <numFmt numFmtId="199" formatCode="dd:mmm:yy"/>
    <numFmt numFmtId="200" formatCode="dd:mmm"/>
    <numFmt numFmtId="201" formatCode="mmm:yy"/>
    <numFmt numFmtId="202" formatCode="dd:mm:yyyy\ h:mm"/>
    <numFmt numFmtId="203" formatCode="0.0"/>
    <numFmt numFmtId="204" formatCode="#,##0.0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0.0%"/>
    <numFmt numFmtId="209" formatCode="#,##0.000000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8"/>
      <name val="MS Sans Serif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10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1"/>
      <color indexed="10"/>
      <name val="Arial"/>
      <family val="2"/>
    </font>
    <font>
      <sz val="11"/>
      <color indexed="19"/>
      <name val="Arial"/>
      <family val="2"/>
    </font>
    <font>
      <b/>
      <sz val="11"/>
      <color indexed="63"/>
      <name val="Arial"/>
      <family val="2"/>
    </font>
    <font>
      <b/>
      <sz val="18"/>
      <color indexed="62"/>
      <name val="Times New Roman"/>
      <family val="2"/>
    </font>
    <font>
      <b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5" fillId="33" borderId="11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10" fontId="5" fillId="0" borderId="1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33" borderId="12" xfId="0" applyNumberFormat="1" applyFont="1" applyFill="1" applyBorder="1" applyAlignment="1">
      <alignment horizontal="right"/>
    </xf>
    <xf numFmtId="0" fontId="4" fillId="34" borderId="10" xfId="0" applyFont="1" applyFill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35" borderId="13" xfId="0" applyFont="1" applyFill="1" applyBorder="1" applyAlignment="1">
      <alignment horizontal="left"/>
    </xf>
    <xf numFmtId="3" fontId="5" fillId="36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 horizontal="right"/>
    </xf>
    <xf numFmtId="3" fontId="5" fillId="37" borderId="13" xfId="0" applyNumberFormat="1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208" fontId="5" fillId="37" borderId="15" xfId="0" applyNumberFormat="1" applyFont="1" applyFill="1" applyBorder="1" applyAlignment="1">
      <alignment horizontal="right"/>
    </xf>
    <xf numFmtId="0" fontId="5" fillId="38" borderId="0" xfId="0" applyFont="1" applyFill="1" applyBorder="1" applyAlignment="1">
      <alignment/>
    </xf>
    <xf numFmtId="0" fontId="13" fillId="38" borderId="16" xfId="0" applyFont="1" applyFill="1" applyBorder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8" borderId="0" xfId="0" applyFont="1" applyFill="1" applyAlignment="1">
      <alignment horizontal="left"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5" fillId="38" borderId="17" xfId="0" applyFont="1" applyFill="1" applyBorder="1" applyAlignment="1">
      <alignment horizontal="center" vertical="center"/>
    </xf>
    <xf numFmtId="0" fontId="14" fillId="38" borderId="17" xfId="0" applyFont="1" applyFill="1" applyBorder="1" applyAlignment="1">
      <alignment/>
    </xf>
    <xf numFmtId="0" fontId="14" fillId="38" borderId="0" xfId="0" applyFont="1" applyFill="1" applyAlignment="1">
      <alignment/>
    </xf>
    <xf numFmtId="3" fontId="12" fillId="38" borderId="18" xfId="0" applyNumberFormat="1" applyFont="1" applyFill="1" applyBorder="1" applyAlignment="1">
      <alignment horizontal="center" vertical="center"/>
    </xf>
    <xf numFmtId="3" fontId="12" fillId="38" borderId="19" xfId="0" applyNumberFormat="1" applyFont="1" applyFill="1" applyBorder="1" applyAlignment="1">
      <alignment horizontal="center" vertical="center"/>
    </xf>
    <xf numFmtId="3" fontId="5" fillId="38" borderId="20" xfId="0" applyNumberFormat="1" applyFont="1" applyFill="1" applyBorder="1" applyAlignment="1">
      <alignment horizontal="center" vertical="center"/>
    </xf>
    <xf numFmtId="208" fontId="12" fillId="38" borderId="19" xfId="0" applyNumberFormat="1" applyFont="1" applyFill="1" applyBorder="1" applyAlignment="1">
      <alignment horizontal="center" vertical="center"/>
    </xf>
    <xf numFmtId="208" fontId="12" fillId="38" borderId="18" xfId="0" applyNumberFormat="1" applyFont="1" applyFill="1" applyBorder="1" applyAlignment="1">
      <alignment horizontal="center" vertical="center"/>
    </xf>
    <xf numFmtId="208" fontId="5" fillId="38" borderId="20" xfId="0" applyNumberFormat="1" applyFont="1" applyFill="1" applyBorder="1" applyAlignment="1">
      <alignment horizontal="center" vertical="center"/>
    </xf>
    <xf numFmtId="3" fontId="5" fillId="38" borderId="21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/>
    </xf>
    <xf numFmtId="0" fontId="17" fillId="39" borderId="13" xfId="0" applyFont="1" applyFill="1" applyBorder="1" applyAlignment="1">
      <alignment horizontal="left" vertical="center"/>
    </xf>
    <xf numFmtId="0" fontId="5" fillId="38" borderId="0" xfId="0" applyFont="1" applyFill="1" applyBorder="1" applyAlignment="1">
      <alignment horizontal="left"/>
    </xf>
    <xf numFmtId="3" fontId="5" fillId="38" borderId="0" xfId="0" applyNumberFormat="1" applyFont="1" applyFill="1" applyAlignment="1">
      <alignment/>
    </xf>
    <xf numFmtId="3" fontId="5" fillId="38" borderId="0" xfId="0" applyNumberFormat="1" applyFont="1" applyFill="1" applyAlignment="1">
      <alignment horizontal="left"/>
    </xf>
    <xf numFmtId="3" fontId="15" fillId="38" borderId="22" xfId="0" applyNumberFormat="1" applyFont="1" applyFill="1" applyBorder="1" applyAlignment="1">
      <alignment horizontal="center" vertical="top" wrapText="1"/>
    </xf>
    <xf numFmtId="3" fontId="15" fillId="38" borderId="23" xfId="0" applyNumberFormat="1" applyFont="1" applyFill="1" applyBorder="1" applyAlignment="1">
      <alignment horizontal="center" vertical="top" wrapText="1"/>
    </xf>
    <xf numFmtId="0" fontId="14" fillId="38" borderId="17" xfId="0" applyFont="1" applyFill="1" applyBorder="1" applyAlignment="1">
      <alignment horizontal="left"/>
    </xf>
    <xf numFmtId="0" fontId="13" fillId="38" borderId="16" xfId="0" applyFont="1" applyFill="1" applyBorder="1" applyAlignment="1">
      <alignment horizontal="left" vertical="center"/>
    </xf>
    <xf numFmtId="0" fontId="5" fillId="38" borderId="24" xfId="0" applyFont="1" applyFill="1" applyBorder="1" applyAlignment="1">
      <alignment horizontal="left"/>
    </xf>
    <xf numFmtId="0" fontId="11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12" fillId="38" borderId="0" xfId="0" applyFont="1" applyFill="1" applyAlignment="1">
      <alignment/>
    </xf>
    <xf numFmtId="0" fontId="11" fillId="38" borderId="0" xfId="0" applyFont="1" applyFill="1" applyBorder="1" applyAlignment="1">
      <alignment/>
    </xf>
    <xf numFmtId="3" fontId="5" fillId="38" borderId="25" xfId="0" applyNumberFormat="1" applyFont="1" applyFill="1" applyBorder="1" applyAlignment="1">
      <alignment horizontal="center" vertical="center"/>
    </xf>
    <xf numFmtId="0" fontId="13" fillId="38" borderId="26" xfId="0" applyFont="1" applyFill="1" applyBorder="1" applyAlignment="1">
      <alignment horizontal="left" vertical="center"/>
    </xf>
    <xf numFmtId="0" fontId="16" fillId="38" borderId="26" xfId="0" applyFont="1" applyFill="1" applyBorder="1" applyAlignment="1">
      <alignment horizontal="right" vertical="center"/>
    </xf>
    <xf numFmtId="0" fontId="16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 vertical="center"/>
    </xf>
    <xf numFmtId="0" fontId="14" fillId="38" borderId="16" xfId="0" applyFont="1" applyFill="1" applyBorder="1" applyAlignment="1">
      <alignment horizontal="right"/>
    </xf>
    <xf numFmtId="0" fontId="17" fillId="38" borderId="13" xfId="0" applyFont="1" applyFill="1" applyBorder="1" applyAlignment="1">
      <alignment horizontal="right" vertical="center"/>
    </xf>
    <xf numFmtId="208" fontId="12" fillId="38" borderId="27" xfId="0" applyNumberFormat="1" applyFont="1" applyFill="1" applyBorder="1" applyAlignment="1">
      <alignment horizontal="center" vertical="center"/>
    </xf>
    <xf numFmtId="208" fontId="12" fillId="38" borderId="28" xfId="0" applyNumberFormat="1" applyFont="1" applyFill="1" applyBorder="1" applyAlignment="1">
      <alignment horizontal="center" vertical="center"/>
    </xf>
    <xf numFmtId="208" fontId="12" fillId="38" borderId="25" xfId="0" applyNumberFormat="1" applyFont="1" applyFill="1" applyBorder="1" applyAlignment="1">
      <alignment horizontal="center" vertical="center"/>
    </xf>
    <xf numFmtId="208" fontId="12" fillId="38" borderId="20" xfId="0" applyNumberFormat="1" applyFont="1" applyFill="1" applyBorder="1" applyAlignment="1">
      <alignment horizontal="center" vertical="center"/>
    </xf>
    <xf numFmtId="208" fontId="12" fillId="38" borderId="14" xfId="0" applyNumberFormat="1" applyFont="1" applyFill="1" applyBorder="1" applyAlignment="1">
      <alignment horizontal="center" vertical="center"/>
    </xf>
    <xf numFmtId="208" fontId="12" fillId="38" borderId="15" xfId="0" applyNumberFormat="1" applyFont="1" applyFill="1" applyBorder="1" applyAlignment="1">
      <alignment horizontal="center" vertical="center"/>
    </xf>
    <xf numFmtId="208" fontId="12" fillId="38" borderId="29" xfId="0" applyNumberFormat="1" applyFont="1" applyFill="1" applyBorder="1" applyAlignment="1">
      <alignment horizontal="center" vertical="center"/>
    </xf>
    <xf numFmtId="208" fontId="5" fillId="38" borderId="30" xfId="0" applyNumberFormat="1" applyFont="1" applyFill="1" applyBorder="1" applyAlignment="1">
      <alignment horizontal="center" vertical="center"/>
    </xf>
    <xf numFmtId="208" fontId="5" fillId="37" borderId="30" xfId="0" applyNumberFormat="1" applyFont="1" applyFill="1" applyBorder="1" applyAlignment="1">
      <alignment horizontal="center" vertical="center"/>
    </xf>
    <xf numFmtId="0" fontId="17" fillId="37" borderId="13" xfId="0" applyFont="1" applyFill="1" applyBorder="1" applyAlignment="1">
      <alignment horizontal="right" vertical="center"/>
    </xf>
    <xf numFmtId="3" fontId="5" fillId="37" borderId="21" xfId="0" applyNumberFormat="1" applyFont="1" applyFill="1" applyBorder="1" applyAlignment="1">
      <alignment horizontal="center" vertical="center"/>
    </xf>
    <xf numFmtId="3" fontId="5" fillId="37" borderId="11" xfId="0" applyNumberFormat="1" applyFont="1" applyFill="1" applyBorder="1" applyAlignment="1">
      <alignment horizontal="center" vertical="center"/>
    </xf>
    <xf numFmtId="3" fontId="5" fillId="37" borderId="30" xfId="0" applyNumberFormat="1" applyFont="1" applyFill="1" applyBorder="1" applyAlignment="1">
      <alignment horizontal="center" vertical="center"/>
    </xf>
    <xf numFmtId="0" fontId="15" fillId="37" borderId="13" xfId="0" applyFont="1" applyFill="1" applyBorder="1" applyAlignment="1">
      <alignment horizontal="left" vertical="center"/>
    </xf>
    <xf numFmtId="208" fontId="5" fillId="37" borderId="21" xfId="0" applyNumberFormat="1" applyFont="1" applyFill="1" applyBorder="1" applyAlignment="1">
      <alignment horizontal="center" vertical="center"/>
    </xf>
    <xf numFmtId="208" fontId="5" fillId="37" borderId="11" xfId="0" applyNumberFormat="1" applyFont="1" applyFill="1" applyBorder="1" applyAlignment="1">
      <alignment horizontal="center" vertical="center"/>
    </xf>
    <xf numFmtId="208" fontId="5" fillId="38" borderId="21" xfId="0" applyNumberFormat="1" applyFont="1" applyFill="1" applyBorder="1" applyAlignment="1">
      <alignment horizontal="center" vertical="center"/>
    </xf>
    <xf numFmtId="208" fontId="5" fillId="38" borderId="11" xfId="0" applyNumberFormat="1" applyFont="1" applyFill="1" applyBorder="1" applyAlignment="1">
      <alignment horizontal="center" vertical="center"/>
    </xf>
    <xf numFmtId="3" fontId="11" fillId="38" borderId="31" xfId="0" applyNumberFormat="1" applyFont="1" applyFill="1" applyBorder="1" applyAlignment="1">
      <alignment horizontal="center" vertical="center" wrapText="1"/>
    </xf>
    <xf numFmtId="3" fontId="15" fillId="38" borderId="21" xfId="0" applyNumberFormat="1" applyFont="1" applyFill="1" applyBorder="1" applyAlignment="1">
      <alignment horizontal="center" vertical="top" wrapText="1"/>
    </xf>
    <xf numFmtId="3" fontId="15" fillId="38" borderId="11" xfId="0" applyNumberFormat="1" applyFont="1" applyFill="1" applyBorder="1" applyAlignment="1">
      <alignment horizontal="center" vertical="top" wrapText="1"/>
    </xf>
    <xf numFmtId="3" fontId="11" fillId="38" borderId="30" xfId="0" applyNumberFormat="1" applyFont="1" applyFill="1" applyBorder="1" applyAlignment="1">
      <alignment horizontal="center" vertical="top" wrapText="1"/>
    </xf>
    <xf numFmtId="204" fontId="5" fillId="38" borderId="0" xfId="0" applyNumberFormat="1" applyFont="1" applyFill="1" applyAlignment="1">
      <alignment/>
    </xf>
    <xf numFmtId="0" fontId="5" fillId="33" borderId="32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5" fillId="33" borderId="32" xfId="0" applyFont="1" applyFill="1" applyBorder="1" applyAlignment="1" quotePrefix="1">
      <alignment horizontal="center"/>
    </xf>
    <xf numFmtId="0" fontId="5" fillId="33" borderId="33" xfId="0" applyFont="1" applyFill="1" applyBorder="1" applyAlignment="1" quotePrefix="1">
      <alignment horizontal="center"/>
    </xf>
    <xf numFmtId="0" fontId="5" fillId="33" borderId="34" xfId="0" applyFont="1" applyFill="1" applyBorder="1" applyAlignment="1" quotePrefix="1">
      <alignment horizontal="center"/>
    </xf>
    <xf numFmtId="0" fontId="10" fillId="38" borderId="0" xfId="0" applyFont="1" applyFill="1" applyBorder="1" applyAlignment="1">
      <alignment horizontal="center" vertical="center" textRotation="90" readingOrder="1"/>
    </xf>
    <xf numFmtId="0" fontId="11" fillId="38" borderId="0" xfId="0" applyFont="1" applyFill="1" applyAlignment="1">
      <alignment horizontal="center"/>
    </xf>
    <xf numFmtId="0" fontId="11" fillId="38" borderId="0" xfId="0" applyFont="1" applyFill="1" applyBorder="1" applyAlignment="1">
      <alignment horizont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0" fillId="33" borderId="26" xfId="0" applyFont="1" applyFill="1" applyBorder="1" applyAlignment="1">
      <alignment horizontal="left" vertical="center" textRotation="91"/>
    </xf>
    <xf numFmtId="0" fontId="10" fillId="33" borderId="35" xfId="0" applyFont="1" applyFill="1" applyBorder="1" applyAlignment="1">
      <alignment horizontal="left" vertical="center" textRotation="9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37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12" fillId="38" borderId="0" xfId="0" applyFont="1" applyFill="1" applyAlignment="1">
      <alignment horizontal="left"/>
    </xf>
    <xf numFmtId="0" fontId="10" fillId="40" borderId="26" xfId="0" applyFont="1" applyFill="1" applyBorder="1" applyAlignment="1">
      <alignment horizontal="center" vertical="center"/>
    </xf>
    <xf numFmtId="0" fontId="10" fillId="40" borderId="3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3"/>
  <sheetViews>
    <sheetView zoomScalePageLayoutView="0" workbookViewId="0" topLeftCell="A1">
      <selection activeCell="A9" sqref="A9:IV10"/>
    </sheetView>
  </sheetViews>
  <sheetFormatPr defaultColWidth="9.140625" defaultRowHeight="12.75"/>
  <cols>
    <col min="1" max="1" width="12.57421875" style="1" customWidth="1"/>
    <col min="2" max="2" width="9.140625" style="3" customWidth="1"/>
    <col min="3" max="3" width="8.7109375" style="3" customWidth="1"/>
    <col min="4" max="4" width="9.00390625" style="3" customWidth="1"/>
    <col min="5" max="5" width="9.140625" style="3" customWidth="1"/>
    <col min="6" max="6" width="9.00390625" style="3" customWidth="1"/>
    <col min="7" max="7" width="9.421875" style="3" customWidth="1"/>
    <col min="8" max="8" width="8.7109375" style="3" customWidth="1"/>
    <col min="9" max="9" width="9.00390625" style="3" customWidth="1"/>
    <col min="10" max="10" width="9.421875" style="3" customWidth="1"/>
    <col min="11" max="11" width="8.8515625" style="3" customWidth="1"/>
    <col min="12" max="13" width="9.28125" style="3" customWidth="1"/>
    <col min="14" max="14" width="8.8515625" style="3" customWidth="1"/>
    <col min="15" max="15" width="8.421875" style="3" customWidth="1"/>
    <col min="16" max="16" width="9.00390625" style="3" customWidth="1"/>
    <col min="17" max="17" width="9.140625" style="3" customWidth="1"/>
    <col min="18" max="18" width="8.140625" style="3" customWidth="1"/>
    <col min="19" max="19" width="9.140625" style="3" customWidth="1"/>
    <col min="20" max="20" width="9.00390625" style="3" customWidth="1"/>
    <col min="21" max="21" width="8.140625" style="3" customWidth="1"/>
    <col min="22" max="22" width="9.8515625" style="3" customWidth="1"/>
  </cols>
  <sheetData>
    <row r="1" spans="1:22" s="1" customFormat="1" ht="36.75" customHeight="1">
      <c r="A1" s="11" t="s">
        <v>0</v>
      </c>
      <c r="B1" s="79" t="s">
        <v>18</v>
      </c>
      <c r="C1" s="80"/>
      <c r="D1" s="81"/>
      <c r="E1" s="82" t="s">
        <v>1</v>
      </c>
      <c r="F1" s="83"/>
      <c r="G1" s="84"/>
      <c r="H1" s="79" t="s">
        <v>2</v>
      </c>
      <c r="I1" s="80"/>
      <c r="J1" s="81"/>
      <c r="K1" s="79" t="s">
        <v>3</v>
      </c>
      <c r="L1" s="80"/>
      <c r="M1" s="81"/>
      <c r="N1" s="79" t="s">
        <v>4</v>
      </c>
      <c r="O1" s="80"/>
      <c r="P1" s="81"/>
      <c r="Q1" s="79" t="s">
        <v>5</v>
      </c>
      <c r="R1" s="80"/>
      <c r="S1" s="81"/>
      <c r="T1" s="79" t="s">
        <v>6</v>
      </c>
      <c r="U1" s="80"/>
      <c r="V1" s="81"/>
    </row>
    <row r="2" spans="1:22" s="3" customFormat="1" ht="24.75" customHeight="1">
      <c r="A2" s="11" t="s">
        <v>7</v>
      </c>
      <c r="B2" s="2" t="s">
        <v>8</v>
      </c>
      <c r="C2" s="2" t="s">
        <v>9</v>
      </c>
      <c r="D2" s="2" t="s">
        <v>10</v>
      </c>
      <c r="E2" s="2" t="s">
        <v>8</v>
      </c>
      <c r="F2" s="2" t="s">
        <v>9</v>
      </c>
      <c r="G2" s="2" t="s">
        <v>10</v>
      </c>
      <c r="H2" s="2" t="s">
        <v>8</v>
      </c>
      <c r="I2" s="2" t="s">
        <v>9</v>
      </c>
      <c r="J2" s="2" t="s">
        <v>10</v>
      </c>
      <c r="K2" s="2" t="s">
        <v>8</v>
      </c>
      <c r="L2" s="2" t="s">
        <v>9</v>
      </c>
      <c r="M2" s="2" t="s">
        <v>10</v>
      </c>
      <c r="N2" s="2" t="s">
        <v>8</v>
      </c>
      <c r="O2" s="2" t="s">
        <v>9</v>
      </c>
      <c r="P2" s="2" t="s">
        <v>10</v>
      </c>
      <c r="Q2" s="2" t="s">
        <v>8</v>
      </c>
      <c r="R2" s="2" t="s">
        <v>9</v>
      </c>
      <c r="S2" s="2" t="s">
        <v>10</v>
      </c>
      <c r="T2" s="2" t="s">
        <v>8</v>
      </c>
      <c r="U2" s="2" t="s">
        <v>9</v>
      </c>
      <c r="V2" s="2" t="s">
        <v>10</v>
      </c>
    </row>
    <row r="3" spans="1:22" s="3" customFormat="1" ht="21.75" customHeight="1">
      <c r="A3" s="12" t="s">
        <v>11</v>
      </c>
      <c r="B3" s="5">
        <v>10712</v>
      </c>
      <c r="C3" s="5">
        <v>4179</v>
      </c>
      <c r="D3" s="4">
        <f aca="true" t="shared" si="0" ref="D3:D9">SUM(B3:C3)</f>
        <v>14891</v>
      </c>
      <c r="E3" s="4">
        <v>4492</v>
      </c>
      <c r="F3" s="4">
        <v>1555</v>
      </c>
      <c r="G3" s="4">
        <f aca="true" t="shared" si="1" ref="G3:G10">SUM(E3:F3)</f>
        <v>6047</v>
      </c>
      <c r="H3" s="4">
        <v>3539</v>
      </c>
      <c r="I3" s="4">
        <v>104</v>
      </c>
      <c r="J3" s="4">
        <f aca="true" t="shared" si="2" ref="J3:J9">SUM(H3:I3)</f>
        <v>3643</v>
      </c>
      <c r="K3" s="4">
        <v>1147</v>
      </c>
      <c r="L3" s="4">
        <v>1214</v>
      </c>
      <c r="M3" s="4">
        <f>SUM(K3:L3)</f>
        <v>2361</v>
      </c>
      <c r="N3" s="4">
        <v>1526</v>
      </c>
      <c r="O3" s="4">
        <v>850</v>
      </c>
      <c r="P3" s="4">
        <f aca="true" t="shared" si="3" ref="P3:P9">SUM(N3:O3)</f>
        <v>2376</v>
      </c>
      <c r="Q3" s="4">
        <v>2619</v>
      </c>
      <c r="R3" s="4">
        <v>24</v>
      </c>
      <c r="S3" s="4">
        <f aca="true" t="shared" si="4" ref="S3:S9">SUM(Q3:R3)</f>
        <v>2643</v>
      </c>
      <c r="T3" s="4">
        <v>3000</v>
      </c>
      <c r="U3" s="4">
        <v>450</v>
      </c>
      <c r="V3" s="4">
        <f aca="true" t="shared" si="5" ref="V3:V10">SUM(T3:U3)</f>
        <v>3450</v>
      </c>
    </row>
    <row r="4" spans="1:22" s="3" customFormat="1" ht="21.75" customHeight="1">
      <c r="A4" s="12" t="s">
        <v>12</v>
      </c>
      <c r="B4" s="4">
        <v>12115</v>
      </c>
      <c r="C4" s="4">
        <v>6305</v>
      </c>
      <c r="D4" s="4">
        <f t="shared" si="0"/>
        <v>18420</v>
      </c>
      <c r="E4" s="4">
        <v>8993</v>
      </c>
      <c r="F4" s="4">
        <v>2250</v>
      </c>
      <c r="G4" s="4">
        <f t="shared" si="1"/>
        <v>11243</v>
      </c>
      <c r="H4" s="4">
        <v>6532</v>
      </c>
      <c r="I4" s="4">
        <v>79</v>
      </c>
      <c r="J4" s="4">
        <f t="shared" si="2"/>
        <v>6611</v>
      </c>
      <c r="K4" s="5">
        <v>1967</v>
      </c>
      <c r="L4" s="5">
        <v>2625</v>
      </c>
      <c r="M4" s="4">
        <f aca="true" t="shared" si="6" ref="M4:M9">SUM(K4:L4)</f>
        <v>4592</v>
      </c>
      <c r="N4" s="4">
        <v>1900</v>
      </c>
      <c r="O4" s="4">
        <v>2250</v>
      </c>
      <c r="P4" s="4">
        <f t="shared" si="3"/>
        <v>4150</v>
      </c>
      <c r="Q4" s="4">
        <v>3174</v>
      </c>
      <c r="R4" s="4">
        <v>29</v>
      </c>
      <c r="S4" s="4">
        <f t="shared" si="4"/>
        <v>3203</v>
      </c>
      <c r="T4" s="4">
        <v>4650</v>
      </c>
      <c r="U4" s="4">
        <v>400</v>
      </c>
      <c r="V4" s="4">
        <f t="shared" si="5"/>
        <v>5050</v>
      </c>
    </row>
    <row r="5" spans="1:22" s="3" customFormat="1" ht="21.75" customHeight="1">
      <c r="A5" s="12" t="s">
        <v>13</v>
      </c>
      <c r="B5" s="4">
        <v>19335</v>
      </c>
      <c r="C5" s="4">
        <v>11584</v>
      </c>
      <c r="D5" s="4">
        <f t="shared" si="0"/>
        <v>30919</v>
      </c>
      <c r="E5" s="4">
        <v>12503</v>
      </c>
      <c r="F5" s="4">
        <v>3250</v>
      </c>
      <c r="G5" s="4">
        <f t="shared" si="1"/>
        <v>15753</v>
      </c>
      <c r="H5" s="4">
        <v>9609</v>
      </c>
      <c r="I5" s="4">
        <v>60</v>
      </c>
      <c r="J5" s="4">
        <f t="shared" si="2"/>
        <v>9669</v>
      </c>
      <c r="K5" s="4">
        <v>3549</v>
      </c>
      <c r="L5" s="4">
        <v>82945</v>
      </c>
      <c r="M5" s="4">
        <f t="shared" si="6"/>
        <v>86494</v>
      </c>
      <c r="N5" s="4">
        <v>3452</v>
      </c>
      <c r="O5" s="4">
        <v>15352</v>
      </c>
      <c r="P5" s="4">
        <f t="shared" si="3"/>
        <v>18804</v>
      </c>
      <c r="Q5" s="4">
        <v>4875</v>
      </c>
      <c r="R5" s="4">
        <v>167</v>
      </c>
      <c r="S5" s="4">
        <f t="shared" si="4"/>
        <v>5042</v>
      </c>
      <c r="T5" s="4">
        <v>5800</v>
      </c>
      <c r="U5" s="4">
        <v>600</v>
      </c>
      <c r="V5" s="4">
        <f t="shared" si="5"/>
        <v>6400</v>
      </c>
    </row>
    <row r="6" spans="1:22" s="3" customFormat="1" ht="21.75" customHeight="1">
      <c r="A6" s="12" t="s">
        <v>14</v>
      </c>
      <c r="B6" s="4">
        <v>29024</v>
      </c>
      <c r="C6" s="4">
        <v>9100</v>
      </c>
      <c r="D6" s="4">
        <f t="shared" si="0"/>
        <v>38124</v>
      </c>
      <c r="E6" s="4">
        <v>22650</v>
      </c>
      <c r="F6" s="4">
        <v>3850</v>
      </c>
      <c r="G6" s="4">
        <f t="shared" si="1"/>
        <v>26500</v>
      </c>
      <c r="H6" s="4">
        <v>13626</v>
      </c>
      <c r="I6" s="4">
        <v>97</v>
      </c>
      <c r="J6" s="4">
        <f t="shared" si="2"/>
        <v>13723</v>
      </c>
      <c r="K6" s="4">
        <v>8259</v>
      </c>
      <c r="L6" s="4">
        <v>35250</v>
      </c>
      <c r="M6" s="4">
        <f t="shared" si="6"/>
        <v>43509</v>
      </c>
      <c r="N6" s="4">
        <v>5750</v>
      </c>
      <c r="O6" s="4">
        <v>6000</v>
      </c>
      <c r="P6" s="4">
        <f t="shared" si="3"/>
        <v>11750</v>
      </c>
      <c r="Q6" s="4">
        <v>9256</v>
      </c>
      <c r="R6" s="4">
        <v>216</v>
      </c>
      <c r="S6" s="4">
        <f t="shared" si="4"/>
        <v>9472</v>
      </c>
      <c r="T6" s="4">
        <v>12650</v>
      </c>
      <c r="U6" s="4">
        <v>900</v>
      </c>
      <c r="V6" s="4">
        <f t="shared" si="5"/>
        <v>13550</v>
      </c>
    </row>
    <row r="7" spans="1:22" s="3" customFormat="1" ht="21.75" customHeight="1">
      <c r="A7" s="12" t="s">
        <v>15</v>
      </c>
      <c r="B7" s="4">
        <v>19158</v>
      </c>
      <c r="C7" s="4">
        <v>6445</v>
      </c>
      <c r="D7" s="4">
        <f>SUM(B7:C7)</f>
        <v>25603</v>
      </c>
      <c r="E7" s="4">
        <v>12000</v>
      </c>
      <c r="F7" s="4">
        <v>3900</v>
      </c>
      <c r="G7" s="4">
        <f>SUM(E7:F7)</f>
        <v>15900</v>
      </c>
      <c r="H7" s="4">
        <v>7677</v>
      </c>
      <c r="I7" s="4">
        <v>152</v>
      </c>
      <c r="J7" s="4">
        <f>SUM(H7:I7)</f>
        <v>7829</v>
      </c>
      <c r="K7" s="4">
        <v>4051</v>
      </c>
      <c r="L7" s="4">
        <v>8100</v>
      </c>
      <c r="M7" s="4">
        <f>SUM(K7:L7)</f>
        <v>12151</v>
      </c>
      <c r="N7" s="3">
        <v>3465</v>
      </c>
      <c r="O7" s="4">
        <v>8715</v>
      </c>
      <c r="P7" s="4">
        <f t="shared" si="3"/>
        <v>12180</v>
      </c>
      <c r="Q7" s="4">
        <v>4327</v>
      </c>
      <c r="R7" s="4">
        <v>207</v>
      </c>
      <c r="S7" s="4">
        <f>SUM(Q7:R7)</f>
        <v>4534</v>
      </c>
      <c r="T7" s="4">
        <v>6150</v>
      </c>
      <c r="U7" s="4">
        <v>950</v>
      </c>
      <c r="V7" s="4">
        <f>SUM(T7:U7)</f>
        <v>7100</v>
      </c>
    </row>
    <row r="8" spans="1:22" s="3" customFormat="1" ht="21.75" customHeight="1">
      <c r="A8" s="12" t="s">
        <v>16</v>
      </c>
      <c r="B8" s="5">
        <v>10322</v>
      </c>
      <c r="C8" s="5">
        <v>4578</v>
      </c>
      <c r="D8" s="4">
        <f t="shared" si="0"/>
        <v>14900</v>
      </c>
      <c r="E8" s="4">
        <v>6650</v>
      </c>
      <c r="F8" s="4">
        <v>3050</v>
      </c>
      <c r="G8" s="4">
        <f t="shared" si="1"/>
        <v>9700</v>
      </c>
      <c r="H8" s="4">
        <v>4078</v>
      </c>
      <c r="I8" s="4">
        <v>140</v>
      </c>
      <c r="J8" s="4">
        <f t="shared" si="2"/>
        <v>4218</v>
      </c>
      <c r="K8" s="4">
        <v>1837</v>
      </c>
      <c r="L8" s="4">
        <v>2620</v>
      </c>
      <c r="M8" s="4">
        <f t="shared" si="6"/>
        <v>4457</v>
      </c>
      <c r="N8" s="5">
        <v>2200</v>
      </c>
      <c r="O8" s="5">
        <v>5727</v>
      </c>
      <c r="P8" s="4">
        <f t="shared" si="3"/>
        <v>7927</v>
      </c>
      <c r="Q8" s="5">
        <v>1804</v>
      </c>
      <c r="R8" s="4">
        <v>132</v>
      </c>
      <c r="S8" s="4">
        <f t="shared" si="4"/>
        <v>1936</v>
      </c>
      <c r="T8" s="4">
        <v>2950</v>
      </c>
      <c r="U8" s="4">
        <v>600</v>
      </c>
      <c r="V8" s="4">
        <f t="shared" si="5"/>
        <v>3550</v>
      </c>
    </row>
    <row r="9" spans="1:22" s="3" customFormat="1" ht="21.75" customHeight="1" thickBot="1">
      <c r="A9" s="12" t="s">
        <v>17</v>
      </c>
      <c r="B9" s="5">
        <v>11409</v>
      </c>
      <c r="C9" s="5">
        <v>11265</v>
      </c>
      <c r="D9" s="4">
        <f t="shared" si="0"/>
        <v>22674</v>
      </c>
      <c r="E9" s="4">
        <v>6500</v>
      </c>
      <c r="F9" s="4">
        <v>3150</v>
      </c>
      <c r="G9" s="4">
        <f t="shared" si="1"/>
        <v>9650</v>
      </c>
      <c r="H9" s="5">
        <v>3870</v>
      </c>
      <c r="I9" s="4">
        <v>196</v>
      </c>
      <c r="J9" s="4">
        <f t="shared" si="2"/>
        <v>4066</v>
      </c>
      <c r="K9" s="4">
        <v>2363</v>
      </c>
      <c r="L9" s="4">
        <v>3770</v>
      </c>
      <c r="M9" s="4">
        <f t="shared" si="6"/>
        <v>6133</v>
      </c>
      <c r="N9" s="4">
        <v>4428</v>
      </c>
      <c r="O9" s="4">
        <v>8180</v>
      </c>
      <c r="P9" s="4">
        <f t="shared" si="3"/>
        <v>12608</v>
      </c>
      <c r="Q9" s="4">
        <v>2265</v>
      </c>
      <c r="R9" s="4">
        <v>609</v>
      </c>
      <c r="S9" s="4">
        <f t="shared" si="4"/>
        <v>2874</v>
      </c>
      <c r="T9" s="4">
        <v>2400</v>
      </c>
      <c r="U9" s="4">
        <v>550</v>
      </c>
      <c r="V9" s="4">
        <f t="shared" si="5"/>
        <v>2950</v>
      </c>
    </row>
    <row r="10" spans="1:25" s="3" customFormat="1" ht="27" customHeight="1" thickBot="1">
      <c r="A10" s="13" t="s">
        <v>19</v>
      </c>
      <c r="B10" s="14">
        <f>SUM(B3:B9)</f>
        <v>112075</v>
      </c>
      <c r="C10" s="14">
        <f>SUM(C3:C9)</f>
        <v>53456</v>
      </c>
      <c r="D10" s="14">
        <f>SUM(D3:D9)</f>
        <v>165531</v>
      </c>
      <c r="E10" s="14">
        <f>SUM(E3:E9)</f>
        <v>73788</v>
      </c>
      <c r="F10" s="14">
        <f>SUM(F3:F9)</f>
        <v>21005</v>
      </c>
      <c r="G10" s="15">
        <f t="shared" si="1"/>
        <v>94793</v>
      </c>
      <c r="H10" s="14">
        <f aca="true" t="shared" si="7" ref="H10:U10">SUM(H3:H9)</f>
        <v>48931</v>
      </c>
      <c r="I10" s="14">
        <f t="shared" si="7"/>
        <v>828</v>
      </c>
      <c r="J10" s="14">
        <f t="shared" si="7"/>
        <v>49759</v>
      </c>
      <c r="K10" s="14">
        <f t="shared" si="7"/>
        <v>23173</v>
      </c>
      <c r="L10" s="14">
        <f t="shared" si="7"/>
        <v>136524</v>
      </c>
      <c r="M10" s="14">
        <f t="shared" si="7"/>
        <v>159697</v>
      </c>
      <c r="N10" s="14">
        <f t="shared" si="7"/>
        <v>22721</v>
      </c>
      <c r="O10" s="14">
        <f t="shared" si="7"/>
        <v>47074</v>
      </c>
      <c r="P10" s="14">
        <f t="shared" si="7"/>
        <v>69795</v>
      </c>
      <c r="Q10" s="14">
        <f t="shared" si="7"/>
        <v>28320</v>
      </c>
      <c r="R10" s="14">
        <f t="shared" si="7"/>
        <v>1384</v>
      </c>
      <c r="S10" s="14">
        <f t="shared" si="7"/>
        <v>29704</v>
      </c>
      <c r="T10" s="14">
        <f t="shared" si="7"/>
        <v>37600</v>
      </c>
      <c r="U10" s="14">
        <f t="shared" si="7"/>
        <v>4450</v>
      </c>
      <c r="V10" s="15">
        <f t="shared" si="5"/>
        <v>42050</v>
      </c>
      <c r="W10" s="10"/>
      <c r="X10" s="6"/>
      <c r="Y10" s="6"/>
    </row>
    <row r="11" spans="1:25" s="3" customFormat="1" ht="27" customHeight="1" thickBot="1">
      <c r="A11" s="13" t="s">
        <v>20</v>
      </c>
      <c r="B11" s="16">
        <v>27561</v>
      </c>
      <c r="C11" s="16">
        <v>27267</v>
      </c>
      <c r="D11" s="14">
        <v>54828</v>
      </c>
      <c r="E11" s="16">
        <v>19008</v>
      </c>
      <c r="F11" s="16">
        <v>33035</v>
      </c>
      <c r="G11" s="14">
        <v>52043</v>
      </c>
      <c r="H11" s="16">
        <v>9120</v>
      </c>
      <c r="I11" s="16">
        <v>135</v>
      </c>
      <c r="J11" s="14">
        <v>9255</v>
      </c>
      <c r="K11" s="16">
        <v>4401</v>
      </c>
      <c r="L11" s="16">
        <v>24012</v>
      </c>
      <c r="M11" s="14">
        <v>28413</v>
      </c>
      <c r="N11" s="16">
        <v>7282</v>
      </c>
      <c r="O11" s="16">
        <v>52299</v>
      </c>
      <c r="P11" s="14">
        <v>59581</v>
      </c>
      <c r="Q11" s="16">
        <v>6535</v>
      </c>
      <c r="R11" s="16">
        <v>906</v>
      </c>
      <c r="S11" s="14">
        <v>7441</v>
      </c>
      <c r="T11" s="16">
        <v>5950</v>
      </c>
      <c r="U11" s="16">
        <v>5050</v>
      </c>
      <c r="V11" s="14">
        <v>11000</v>
      </c>
      <c r="W11" s="9"/>
      <c r="X11" s="7"/>
      <c r="Y11" s="6"/>
    </row>
    <row r="12" spans="1:26" s="3" customFormat="1" ht="22.5" customHeight="1" thickBot="1">
      <c r="A12" s="1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19"/>
      <c r="X12" s="19"/>
      <c r="Y12" s="19"/>
      <c r="Z12" s="19"/>
    </row>
    <row r="13" spans="1:25" s="3" customFormat="1" ht="20.25" customHeight="1" thickBot="1">
      <c r="A13" s="17" t="s">
        <v>21</v>
      </c>
      <c r="B13" s="18">
        <f>(B10-B11)/B11</f>
        <v>3.0664344544827835</v>
      </c>
      <c r="C13" s="18">
        <f aca="true" t="shared" si="8" ref="C13:V13">(C10-C11)/C11</f>
        <v>0.9604650309898412</v>
      </c>
      <c r="D13" s="18">
        <f t="shared" si="8"/>
        <v>2.0190960822937187</v>
      </c>
      <c r="E13" s="18">
        <f t="shared" si="8"/>
        <v>2.8819444444444446</v>
      </c>
      <c r="F13" s="18">
        <f t="shared" si="8"/>
        <v>-0.36415922506432574</v>
      </c>
      <c r="G13" s="18">
        <f t="shared" si="8"/>
        <v>0.8214361201314297</v>
      </c>
      <c r="H13" s="18">
        <f t="shared" si="8"/>
        <v>4.365241228070175</v>
      </c>
      <c r="I13" s="18">
        <f t="shared" si="8"/>
        <v>5.133333333333334</v>
      </c>
      <c r="J13" s="18">
        <f t="shared" si="8"/>
        <v>4.376445164775797</v>
      </c>
      <c r="K13" s="18">
        <f t="shared" si="8"/>
        <v>4.265394228584412</v>
      </c>
      <c r="L13" s="18">
        <f t="shared" si="8"/>
        <v>4.6856571714142925</v>
      </c>
      <c r="M13" s="18">
        <f t="shared" si="8"/>
        <v>4.620561010804913</v>
      </c>
      <c r="N13" s="18">
        <f t="shared" si="8"/>
        <v>2.120159296896457</v>
      </c>
      <c r="O13" s="18">
        <f t="shared" si="8"/>
        <v>-0.09990630795999923</v>
      </c>
      <c r="P13" s="18">
        <f t="shared" si="8"/>
        <v>0.17143048958560614</v>
      </c>
      <c r="Q13" s="18">
        <f t="shared" si="8"/>
        <v>3.3335883703136955</v>
      </c>
      <c r="R13" s="18">
        <f t="shared" si="8"/>
        <v>0.5275938189845475</v>
      </c>
      <c r="S13" s="18">
        <f t="shared" si="8"/>
        <v>2.991936567665636</v>
      </c>
      <c r="T13" s="18">
        <f t="shared" si="8"/>
        <v>5.319327731092437</v>
      </c>
      <c r="U13" s="18">
        <f t="shared" si="8"/>
        <v>-0.1188118811881188</v>
      </c>
      <c r="V13" s="18">
        <f t="shared" si="8"/>
        <v>2.8227272727272728</v>
      </c>
      <c r="W13" s="8"/>
      <c r="X13" s="8"/>
      <c r="Y13" s="8"/>
    </row>
  </sheetData>
  <sheetProtection/>
  <mergeCells count="7">
    <mergeCell ref="N1:P1"/>
    <mergeCell ref="Q1:S1"/>
    <mergeCell ref="T1:V1"/>
    <mergeCell ref="B1:D1"/>
    <mergeCell ref="E1:G1"/>
    <mergeCell ref="H1:J1"/>
    <mergeCell ref="K1:M1"/>
  </mergeCells>
  <printOptions/>
  <pageMargins left="0.75" right="0.75" top="1" bottom="1" header="0.5" footer="0.5"/>
  <pageSetup horizontalDpi="1200" verticalDpi="1200" orientation="landscape" paperSize="9" scale="65" r:id="rId1"/>
  <headerFooter alignWithMargins="0">
    <oddHeader>&amp;C&amp;"MS Sans Serif,Bold Italic"&amp;13NUMBER OF VISITORS TO THE ARCHEOLOGICAL SITES IN JORDAN BY NATIONALITY DURING - 2004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33"/>
  <sheetViews>
    <sheetView rightToLeft="1" tabSelected="1" zoomScalePageLayoutView="0" workbookViewId="0" topLeftCell="A1">
      <selection activeCell="J6" sqref="J6"/>
    </sheetView>
  </sheetViews>
  <sheetFormatPr defaultColWidth="9.140625" defaultRowHeight="19.5" customHeight="1"/>
  <cols>
    <col min="1" max="1" width="2.7109375" style="23" customWidth="1"/>
    <col min="2" max="2" width="10.7109375" style="46" customWidth="1"/>
    <col min="3" max="3" width="11.8515625" style="22" customWidth="1"/>
    <col min="4" max="4" width="12.7109375" style="22" customWidth="1"/>
    <col min="5" max="5" width="11.421875" style="22" customWidth="1"/>
    <col min="6" max="6" width="10.421875" style="23" customWidth="1"/>
    <col min="7" max="7" width="12.7109375" style="23" customWidth="1"/>
    <col min="8" max="8" width="12.140625" style="23" customWidth="1"/>
    <col min="9" max="9" width="11.140625" style="22" customWidth="1"/>
    <col min="10" max="10" width="13.57421875" style="22" customWidth="1"/>
    <col min="11" max="11" width="11.00390625" style="22" customWidth="1"/>
    <col min="12" max="12" width="11.00390625" style="44" customWidth="1"/>
    <col min="13" max="13" width="9.140625" style="24" customWidth="1"/>
    <col min="14" max="16384" width="9.140625" style="23" customWidth="1"/>
  </cols>
  <sheetData>
    <row r="1" spans="1:18" s="24" customFormat="1" ht="19.5" customHeight="1">
      <c r="A1" s="85"/>
      <c r="B1" s="86" t="s">
        <v>56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45"/>
      <c r="O1" s="45"/>
      <c r="P1" s="45"/>
      <c r="Q1" s="45"/>
      <c r="R1" s="45"/>
    </row>
    <row r="2" spans="1:18" s="24" customFormat="1" ht="19.5" customHeight="1">
      <c r="A2" s="85"/>
      <c r="B2" s="87" t="s">
        <v>57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48"/>
      <c r="N2" s="48"/>
      <c r="O2" s="48"/>
      <c r="P2" s="48"/>
      <c r="Q2" s="48"/>
      <c r="R2" s="48"/>
    </row>
    <row r="3" spans="1:12" s="27" customFormat="1" ht="19.5" customHeight="1" thickBot="1">
      <c r="A3" s="85"/>
      <c r="B3" s="46"/>
      <c r="C3" s="25"/>
      <c r="D3" s="25"/>
      <c r="E3" s="25"/>
      <c r="F3" s="25"/>
      <c r="G3" s="26"/>
      <c r="H3" s="26"/>
      <c r="I3" s="26"/>
      <c r="J3" s="26"/>
      <c r="K3" s="26"/>
      <c r="L3" s="42"/>
    </row>
    <row r="4" spans="1:25" s="21" customFormat="1" ht="43.5" customHeight="1" thickBot="1">
      <c r="A4" s="85"/>
      <c r="B4" s="97" t="s">
        <v>22</v>
      </c>
      <c r="C4" s="88">
        <v>2012</v>
      </c>
      <c r="D4" s="89"/>
      <c r="E4" s="90"/>
      <c r="F4" s="88">
        <v>2013</v>
      </c>
      <c r="G4" s="89"/>
      <c r="H4" s="90"/>
      <c r="I4" s="93" t="s">
        <v>55</v>
      </c>
      <c r="J4" s="94"/>
      <c r="K4" s="95"/>
      <c r="L4" s="91" t="s">
        <v>26</v>
      </c>
      <c r="R4" s="35"/>
      <c r="Y4" s="23"/>
    </row>
    <row r="5" spans="1:12" s="22" customFormat="1" ht="57" customHeight="1" thickBot="1">
      <c r="A5" s="85"/>
      <c r="B5" s="98"/>
      <c r="C5" s="75" t="s">
        <v>44</v>
      </c>
      <c r="D5" s="76" t="s">
        <v>45</v>
      </c>
      <c r="E5" s="77" t="s">
        <v>46</v>
      </c>
      <c r="F5" s="75" t="s">
        <v>44</v>
      </c>
      <c r="G5" s="76" t="s">
        <v>45</v>
      </c>
      <c r="H5" s="77" t="s">
        <v>46</v>
      </c>
      <c r="I5" s="41" t="s">
        <v>44</v>
      </c>
      <c r="J5" s="40" t="s">
        <v>45</v>
      </c>
      <c r="K5" s="74" t="s">
        <v>54</v>
      </c>
      <c r="L5" s="92"/>
    </row>
    <row r="6" spans="1:16" ht="32.25" customHeight="1">
      <c r="A6" s="85"/>
      <c r="B6" s="51" t="s">
        <v>23</v>
      </c>
      <c r="C6" s="29">
        <v>316312.69137073803</v>
      </c>
      <c r="D6" s="28">
        <v>182106.43326617495</v>
      </c>
      <c r="E6" s="49">
        <f>SUM(C6:D6)</f>
        <v>498419.12463691295</v>
      </c>
      <c r="F6" s="29">
        <v>315385.6687120925</v>
      </c>
      <c r="G6" s="28">
        <v>140660.39291703008</v>
      </c>
      <c r="H6" s="49">
        <f>+G6+F6</f>
        <v>456046.0616291226</v>
      </c>
      <c r="I6" s="56">
        <f aca="true" t="shared" si="0" ref="I6:K13">(F6-C6)/C6</f>
        <v>-0.0029307159780035405</v>
      </c>
      <c r="J6" s="57">
        <f t="shared" si="0"/>
        <v>-0.22759240080533272</v>
      </c>
      <c r="K6" s="58">
        <f t="shared" si="0"/>
        <v>-0.0850149220069719</v>
      </c>
      <c r="L6" s="50" t="s">
        <v>11</v>
      </c>
      <c r="M6" s="78"/>
      <c r="N6" s="78"/>
      <c r="O6" s="78"/>
      <c r="P6" s="38"/>
    </row>
    <row r="7" spans="1:16" ht="32.25" customHeight="1">
      <c r="A7" s="85"/>
      <c r="B7" s="52" t="s">
        <v>24</v>
      </c>
      <c r="C7" s="29">
        <v>266882.86917318613</v>
      </c>
      <c r="D7" s="28">
        <v>154059.95551674688</v>
      </c>
      <c r="E7" s="30">
        <f>+D7+C7</f>
        <v>420942.824689933</v>
      </c>
      <c r="F7" s="29">
        <v>260094.39969780974</v>
      </c>
      <c r="G7" s="28">
        <v>114482.71506056206</v>
      </c>
      <c r="H7" s="30">
        <f>+G7+F7</f>
        <v>374577.1147583718</v>
      </c>
      <c r="I7" s="31">
        <f t="shared" si="0"/>
        <v>-0.025436137944737112</v>
      </c>
      <c r="J7" s="32">
        <f t="shared" si="0"/>
        <v>-0.25689505312029404</v>
      </c>
      <c r="K7" s="59">
        <f t="shared" si="0"/>
        <v>-0.1101472865482723</v>
      </c>
      <c r="L7" s="43" t="s">
        <v>12</v>
      </c>
      <c r="M7" s="78"/>
      <c r="N7" s="78"/>
      <c r="O7" s="78"/>
      <c r="P7" s="38"/>
    </row>
    <row r="8" spans="1:16" ht="32.25" customHeight="1" thickBot="1">
      <c r="A8" s="85"/>
      <c r="B8" s="52" t="s">
        <v>25</v>
      </c>
      <c r="C8" s="29">
        <v>326215.2644016383</v>
      </c>
      <c r="D8" s="28">
        <v>179133.42236000515</v>
      </c>
      <c r="E8" s="30">
        <f>+D8+C8</f>
        <v>505348.68676164345</v>
      </c>
      <c r="F8" s="29">
        <v>328523.64180265414</v>
      </c>
      <c r="G8" s="28">
        <v>132341.72548415943</v>
      </c>
      <c r="H8" s="30">
        <f>+G8+F8</f>
        <v>460865.36728681356</v>
      </c>
      <c r="I8" s="60">
        <f t="shared" si="0"/>
        <v>0.007076239688691418</v>
      </c>
      <c r="J8" s="61">
        <f t="shared" si="0"/>
        <v>-0.2612114269876911</v>
      </c>
      <c r="K8" s="62">
        <f t="shared" si="0"/>
        <v>-0.08802500261727447</v>
      </c>
      <c r="L8" s="43" t="s">
        <v>13</v>
      </c>
      <c r="M8" s="78"/>
      <c r="N8" s="78"/>
      <c r="O8" s="78"/>
      <c r="P8" s="38"/>
    </row>
    <row r="9" spans="1:16" ht="19.5" customHeight="1" thickBot="1">
      <c r="A9" s="85"/>
      <c r="B9" s="65" t="s">
        <v>59</v>
      </c>
      <c r="C9" s="66">
        <f>SUM(C6:C8)</f>
        <v>909410.8249455624</v>
      </c>
      <c r="D9" s="67">
        <f>SUM(D6:D8)</f>
        <v>515299.811142927</v>
      </c>
      <c r="E9" s="68">
        <f>SUM(C9:D9)</f>
        <v>1424710.6360884893</v>
      </c>
      <c r="F9" s="66">
        <f>SUM(F6:F8)</f>
        <v>904003.7102125564</v>
      </c>
      <c r="G9" s="67">
        <f>SUM(G6:G8)</f>
        <v>387484.8334617516</v>
      </c>
      <c r="H9" s="68">
        <f>SUM(F9:G9)</f>
        <v>1291488.5436743079</v>
      </c>
      <c r="I9" s="70">
        <f t="shared" si="0"/>
        <v>-0.00594573385832488</v>
      </c>
      <c r="J9" s="71">
        <f t="shared" si="0"/>
        <v>-0.248040024306789</v>
      </c>
      <c r="K9" s="64">
        <f t="shared" si="0"/>
        <v>-0.09350817565308536</v>
      </c>
      <c r="L9" s="69" t="s">
        <v>52</v>
      </c>
      <c r="M9" s="78"/>
      <c r="N9" s="78"/>
      <c r="O9" s="78"/>
      <c r="P9" s="38"/>
    </row>
    <row r="10" spans="1:16" ht="26.25" customHeight="1">
      <c r="A10" s="85"/>
      <c r="B10" s="52" t="s">
        <v>27</v>
      </c>
      <c r="C10" s="29">
        <v>379366.06419985124</v>
      </c>
      <c r="D10" s="28">
        <v>184253.13569155737</v>
      </c>
      <c r="E10" s="30">
        <f>+D10+C10</f>
        <v>563619.1998914087</v>
      </c>
      <c r="F10" s="29">
        <v>342550.69700786454</v>
      </c>
      <c r="G10" s="28">
        <v>110777.01377769401</v>
      </c>
      <c r="H10" s="30">
        <f>+G10+F10</f>
        <v>453327.71078555856</v>
      </c>
      <c r="I10" s="31">
        <f t="shared" si="0"/>
        <v>-0.09704443983316402</v>
      </c>
      <c r="J10" s="32">
        <f t="shared" si="0"/>
        <v>-0.39877813551495556</v>
      </c>
      <c r="K10" s="59">
        <f t="shared" si="0"/>
        <v>-0.19568440735713002</v>
      </c>
      <c r="L10" s="43" t="s">
        <v>14</v>
      </c>
      <c r="M10" s="78"/>
      <c r="N10" s="78"/>
      <c r="O10" s="78"/>
      <c r="P10" s="38"/>
    </row>
    <row r="11" spans="1:16" ht="19.5" customHeight="1">
      <c r="A11" s="85"/>
      <c r="B11" s="53" t="s">
        <v>34</v>
      </c>
      <c r="C11" s="29">
        <v>339643.2932556765</v>
      </c>
      <c r="D11" s="28">
        <v>174267.28699526488</v>
      </c>
      <c r="E11" s="30">
        <f>+D11+C11</f>
        <v>513910.5802509414</v>
      </c>
      <c r="F11" s="29">
        <v>312895.97420544596</v>
      </c>
      <c r="G11" s="28">
        <v>103647.52547646847</v>
      </c>
      <c r="H11" s="30">
        <f>+G11+F11</f>
        <v>416543.49968191446</v>
      </c>
      <c r="I11" s="31">
        <f t="shared" si="0"/>
        <v>-0.07875120628422277</v>
      </c>
      <c r="J11" s="32">
        <f t="shared" si="0"/>
        <v>-0.40523819895535107</v>
      </c>
      <c r="K11" s="59">
        <f t="shared" si="0"/>
        <v>-0.1894630784240379</v>
      </c>
      <c r="L11" s="43" t="s">
        <v>15</v>
      </c>
      <c r="M11" s="78"/>
      <c r="N11" s="78"/>
      <c r="O11" s="78"/>
      <c r="P11" s="38"/>
    </row>
    <row r="12" spans="1:16" ht="19.5" customHeight="1" thickBot="1">
      <c r="A12" s="85"/>
      <c r="B12" s="53" t="s">
        <v>35</v>
      </c>
      <c r="C12" s="29">
        <v>382484.3874346628</v>
      </c>
      <c r="D12" s="28">
        <v>203298.7687275636</v>
      </c>
      <c r="E12" s="30">
        <f>+D12+C12</f>
        <v>585783.1561622263</v>
      </c>
      <c r="F12" s="29">
        <v>369771.17703557946</v>
      </c>
      <c r="G12" s="28">
        <v>137964.76240089443</v>
      </c>
      <c r="H12" s="30">
        <f>+G12+F12</f>
        <v>507735.9394364739</v>
      </c>
      <c r="I12" s="31">
        <f t="shared" si="0"/>
        <v>-0.03323850807179689</v>
      </c>
      <c r="J12" s="32">
        <f t="shared" si="0"/>
        <v>-0.32136941475637715</v>
      </c>
      <c r="K12" s="59">
        <f t="shared" si="0"/>
        <v>-0.13323567928630936</v>
      </c>
      <c r="L12" s="43" t="s">
        <v>16</v>
      </c>
      <c r="M12" s="78"/>
      <c r="N12" s="78"/>
      <c r="O12" s="78"/>
      <c r="P12" s="38"/>
    </row>
    <row r="13" spans="1:16" ht="19.5" customHeight="1" thickBot="1">
      <c r="A13" s="85"/>
      <c r="B13" s="65" t="s">
        <v>47</v>
      </c>
      <c r="C13" s="66">
        <f aca="true" t="shared" si="1" ref="C13:H13">SUM(C10:C12)</f>
        <v>1101493.7448901907</v>
      </c>
      <c r="D13" s="67">
        <f t="shared" si="1"/>
        <v>561819.1914143858</v>
      </c>
      <c r="E13" s="68">
        <f t="shared" si="1"/>
        <v>1663312.9363045765</v>
      </c>
      <c r="F13" s="66">
        <f>SUM(F10:F12)</f>
        <v>1025217.8482488899</v>
      </c>
      <c r="G13" s="67">
        <f t="shared" si="1"/>
        <v>352389.3016550569</v>
      </c>
      <c r="H13" s="68">
        <f t="shared" si="1"/>
        <v>1377607.149903947</v>
      </c>
      <c r="I13" s="70">
        <f t="shared" si="0"/>
        <v>-0.06924768932655609</v>
      </c>
      <c r="J13" s="71">
        <f t="shared" si="0"/>
        <v>-0.3727709785635605</v>
      </c>
      <c r="K13" s="64">
        <f t="shared" si="0"/>
        <v>-0.1717691122125155</v>
      </c>
      <c r="L13" s="69" t="s">
        <v>53</v>
      </c>
      <c r="M13" s="78"/>
      <c r="N13" s="78"/>
      <c r="O13" s="78"/>
      <c r="P13" s="38"/>
    </row>
    <row r="14" spans="1:16" ht="19.5" customHeight="1">
      <c r="A14" s="85"/>
      <c r="B14" s="53" t="s">
        <v>36</v>
      </c>
      <c r="C14" s="29">
        <v>456716.5547186865</v>
      </c>
      <c r="D14" s="28">
        <v>244446.04561666344</v>
      </c>
      <c r="E14" s="30">
        <f>+D14+C14</f>
        <v>701162.6003353499</v>
      </c>
      <c r="F14" s="29">
        <v>308317.34478697926</v>
      </c>
      <c r="G14" s="28">
        <v>120650.50199632697</v>
      </c>
      <c r="H14" s="30">
        <f>+G14+F14</f>
        <v>428967.8467833062</v>
      </c>
      <c r="I14" s="31">
        <f aca="true" t="shared" si="2" ref="I14:K16">(F14-C14)/C14</f>
        <v>-0.3249262773562333</v>
      </c>
      <c r="J14" s="32">
        <f t="shared" si="2"/>
        <v>-0.5064329975477319</v>
      </c>
      <c r="K14" s="33">
        <f t="shared" si="2"/>
        <v>-0.3882048948729713</v>
      </c>
      <c r="L14" s="43" t="s">
        <v>17</v>
      </c>
      <c r="M14" s="78"/>
      <c r="N14" s="78"/>
      <c r="O14" s="78"/>
      <c r="P14" s="38"/>
    </row>
    <row r="15" spans="1:16" ht="19.5" customHeight="1">
      <c r="A15" s="85"/>
      <c r="B15" s="53" t="s">
        <v>37</v>
      </c>
      <c r="C15" s="29">
        <v>412847.76450675</v>
      </c>
      <c r="D15" s="28">
        <v>195344.52360224008</v>
      </c>
      <c r="E15" s="30">
        <f>+D15+C15</f>
        <v>608192.2881089901</v>
      </c>
      <c r="F15" s="29">
        <v>447263.0481269334</v>
      </c>
      <c r="G15" s="28">
        <v>143267.55724354932</v>
      </c>
      <c r="H15" s="30">
        <f>+G15+F15</f>
        <v>590530.6053704827</v>
      </c>
      <c r="I15" s="31">
        <f t="shared" si="2"/>
        <v>0.08336071205641887</v>
      </c>
      <c r="J15" s="32">
        <f t="shared" si="2"/>
        <v>-0.26659035737664044</v>
      </c>
      <c r="K15" s="33">
        <f t="shared" si="2"/>
        <v>-0.029039636121368194</v>
      </c>
      <c r="L15" s="43" t="s">
        <v>29</v>
      </c>
      <c r="M15" s="78"/>
      <c r="N15" s="78"/>
      <c r="O15" s="78"/>
      <c r="P15" s="38"/>
    </row>
    <row r="16" spans="1:16" ht="19.5" customHeight="1" thickBot="1">
      <c r="A16" s="85"/>
      <c r="B16" s="53" t="s">
        <v>38</v>
      </c>
      <c r="C16" s="29">
        <v>350760.4155646344</v>
      </c>
      <c r="D16" s="28">
        <v>167216.58353153258</v>
      </c>
      <c r="E16" s="30">
        <f>+D16+C16</f>
        <v>517976.9990961669</v>
      </c>
      <c r="F16" s="29">
        <v>337392.3181373604</v>
      </c>
      <c r="G16" s="28">
        <v>110944.48610046547</v>
      </c>
      <c r="H16" s="30">
        <f>+G16+F16</f>
        <v>448336.80423782585</v>
      </c>
      <c r="I16" s="31">
        <f t="shared" si="2"/>
        <v>-0.0381117618581754</v>
      </c>
      <c r="J16" s="32">
        <f t="shared" si="2"/>
        <v>-0.3365222290913251</v>
      </c>
      <c r="K16" s="33">
        <f t="shared" si="2"/>
        <v>-0.134446500481408</v>
      </c>
      <c r="L16" s="43" t="s">
        <v>30</v>
      </c>
      <c r="M16" s="78"/>
      <c r="N16" s="78"/>
      <c r="O16" s="78"/>
      <c r="P16" s="38"/>
    </row>
    <row r="17" spans="1:16" ht="19.5" customHeight="1" thickBot="1">
      <c r="A17" s="85"/>
      <c r="B17" s="65" t="s">
        <v>48</v>
      </c>
      <c r="C17" s="66">
        <f>SUM(C14:C16)</f>
        <v>1220324.734790071</v>
      </c>
      <c r="D17" s="67">
        <f>SUM(D14:D16)</f>
        <v>607007.1527504361</v>
      </c>
      <c r="E17" s="67">
        <f>SUM(E14:E16)</f>
        <v>1827331.8875405067</v>
      </c>
      <c r="F17" s="66">
        <f>SUM(F14:F16)</f>
        <v>1092972.7110512732</v>
      </c>
      <c r="G17" s="67">
        <f>SUM(G14:G16)</f>
        <v>374862.54534034175</v>
      </c>
      <c r="H17" s="68">
        <f>SUM(F17:G17)</f>
        <v>1467835.256391615</v>
      </c>
      <c r="I17" s="70">
        <f aca="true" t="shared" si="3" ref="I17:K22">(F17-C17)/C17</f>
        <v>-0.10435912680300279</v>
      </c>
      <c r="J17" s="71">
        <f t="shared" si="3"/>
        <v>-0.38244130461760456</v>
      </c>
      <c r="K17" s="64">
        <f t="shared" si="3"/>
        <v>-0.1967330803999461</v>
      </c>
      <c r="L17" s="69" t="s">
        <v>51</v>
      </c>
      <c r="M17" s="78"/>
      <c r="N17" s="78"/>
      <c r="O17" s="78"/>
      <c r="P17" s="38"/>
    </row>
    <row r="18" spans="1:16" ht="19.5" customHeight="1">
      <c r="A18" s="85"/>
      <c r="B18" s="53" t="s">
        <v>39</v>
      </c>
      <c r="C18" s="29">
        <v>355026.12067946244</v>
      </c>
      <c r="D18" s="28">
        <v>176983.62740245485</v>
      </c>
      <c r="E18" s="30">
        <f>+D18+C18</f>
        <v>532009.7480819173</v>
      </c>
      <c r="F18" s="29">
        <v>369169.3075301456</v>
      </c>
      <c r="G18" s="28">
        <v>133938.40795140198</v>
      </c>
      <c r="H18" s="30">
        <f>+G18+F18</f>
        <v>503107.71548154764</v>
      </c>
      <c r="I18" s="31">
        <f t="shared" si="3"/>
        <v>0.039837031775620944</v>
      </c>
      <c r="J18" s="32">
        <f t="shared" si="3"/>
        <v>-0.24321582783004822</v>
      </c>
      <c r="K18" s="59">
        <f t="shared" si="3"/>
        <v>-0.05432613350520676</v>
      </c>
      <c r="L18" s="43" t="s">
        <v>31</v>
      </c>
      <c r="M18" s="78"/>
      <c r="N18" s="78"/>
      <c r="O18" s="78"/>
      <c r="P18" s="38"/>
    </row>
    <row r="19" spans="1:16" ht="19.5" customHeight="1">
      <c r="A19" s="85"/>
      <c r="B19" s="54" t="s">
        <v>40</v>
      </c>
      <c r="C19" s="29">
        <v>308059.0614051742</v>
      </c>
      <c r="D19" s="28">
        <v>156571.94074807098</v>
      </c>
      <c r="E19" s="30">
        <f>+D19+C19</f>
        <v>464631.00215324515</v>
      </c>
      <c r="F19" s="29">
        <v>287865.39548134967</v>
      </c>
      <c r="G19" s="28">
        <v>97027.68201148194</v>
      </c>
      <c r="H19" s="30">
        <f>+G19+F19</f>
        <v>384893.0774928316</v>
      </c>
      <c r="I19" s="31">
        <f t="shared" si="3"/>
        <v>-0.06555128043211443</v>
      </c>
      <c r="J19" s="32">
        <f t="shared" si="3"/>
        <v>-0.3802996785509452</v>
      </c>
      <c r="K19" s="59">
        <f t="shared" si="3"/>
        <v>-0.17161559235368085</v>
      </c>
      <c r="L19" s="20" t="s">
        <v>32</v>
      </c>
      <c r="M19" s="78"/>
      <c r="N19" s="78"/>
      <c r="O19" s="78"/>
      <c r="P19" s="38"/>
    </row>
    <row r="20" spans="1:16" ht="19.5" customHeight="1" thickBot="1">
      <c r="A20" s="85"/>
      <c r="B20" s="54" t="s">
        <v>41</v>
      </c>
      <c r="C20" s="29">
        <v>268052.303670496</v>
      </c>
      <c r="D20" s="28">
        <v>134201.67954659337</v>
      </c>
      <c r="E20" s="30">
        <f>+D20+C20</f>
        <v>402253.9832170893</v>
      </c>
      <c r="F20" s="29">
        <v>266131.07167754765</v>
      </c>
      <c r="G20" s="28">
        <v>97854.50120222734</v>
      </c>
      <c r="H20" s="30">
        <f>+G20+F20</f>
        <v>363985.57287977496</v>
      </c>
      <c r="I20" s="31">
        <f t="shared" si="3"/>
        <v>-0.007167377286598567</v>
      </c>
      <c r="J20" s="32">
        <f t="shared" si="3"/>
        <v>-0.27083996614026484</v>
      </c>
      <c r="K20" s="59">
        <f t="shared" si="3"/>
        <v>-0.09513494442306511</v>
      </c>
      <c r="L20" s="20" t="s">
        <v>33</v>
      </c>
      <c r="M20" s="78"/>
      <c r="N20" s="78"/>
      <c r="O20" s="78"/>
      <c r="P20" s="38"/>
    </row>
    <row r="21" spans="1:16" ht="19.5" customHeight="1" thickBot="1">
      <c r="A21" s="85"/>
      <c r="B21" s="65" t="s">
        <v>49</v>
      </c>
      <c r="C21" s="66">
        <f>SUM(C18:C20)</f>
        <v>931137.4857551326</v>
      </c>
      <c r="D21" s="67">
        <f>SUM(D18:D20)</f>
        <v>467757.24769711914</v>
      </c>
      <c r="E21" s="68">
        <f>SUM(C21:D21)</f>
        <v>1398894.7334522516</v>
      </c>
      <c r="F21" s="66">
        <f>SUM(F18:F20)</f>
        <v>923165.7746890429</v>
      </c>
      <c r="G21" s="67">
        <f>SUM(G18:G20)</f>
        <v>328820.5911651113</v>
      </c>
      <c r="H21" s="68">
        <f>SUM(F21:G21)</f>
        <v>1251986.3658541543</v>
      </c>
      <c r="I21" s="70">
        <f t="shared" si="3"/>
        <v>-0.008561261025405716</v>
      </c>
      <c r="J21" s="71">
        <f t="shared" si="3"/>
        <v>-0.29702726620704706</v>
      </c>
      <c r="K21" s="64">
        <f t="shared" si="3"/>
        <v>-0.10501745705736601</v>
      </c>
      <c r="L21" s="69" t="s">
        <v>50</v>
      </c>
      <c r="M21" s="78"/>
      <c r="N21" s="78"/>
      <c r="O21" s="78"/>
      <c r="P21" s="38"/>
    </row>
    <row r="22" spans="1:16" ht="39.75" customHeight="1" thickBot="1">
      <c r="A22" s="85"/>
      <c r="B22" s="55" t="s">
        <v>28</v>
      </c>
      <c r="C22" s="34">
        <f aca="true" t="shared" si="4" ref="C22:H22">SUM(C21,C17,C13,C9)</f>
        <v>4162366.7903809566</v>
      </c>
      <c r="D22" s="34">
        <f t="shared" si="4"/>
        <v>2151883.403004868</v>
      </c>
      <c r="E22" s="34">
        <f t="shared" si="4"/>
        <v>6314250.193385825</v>
      </c>
      <c r="F22" s="34">
        <f t="shared" si="4"/>
        <v>3945360.0442017624</v>
      </c>
      <c r="G22" s="34">
        <f t="shared" si="4"/>
        <v>1443557.2716222615</v>
      </c>
      <c r="H22" s="34">
        <f t="shared" si="4"/>
        <v>5388917.315824024</v>
      </c>
      <c r="I22" s="72">
        <f t="shared" si="3"/>
        <v>-0.05213542128980249</v>
      </c>
      <c r="J22" s="73">
        <f t="shared" si="3"/>
        <v>-0.3291656650139627</v>
      </c>
      <c r="K22" s="63">
        <f t="shared" si="3"/>
        <v>-0.14654675523169577</v>
      </c>
      <c r="L22" s="36" t="s">
        <v>58</v>
      </c>
      <c r="M22" s="78"/>
      <c r="N22" s="78"/>
      <c r="O22" s="78"/>
      <c r="P22" s="38"/>
    </row>
    <row r="23" spans="1:13" ht="19.5" customHeight="1">
      <c r="A23" s="85"/>
      <c r="B23" s="47" t="s">
        <v>42</v>
      </c>
      <c r="F23" s="38"/>
      <c r="G23" s="38"/>
      <c r="H23" s="38"/>
      <c r="J23" s="96" t="s">
        <v>43</v>
      </c>
      <c r="K23" s="96"/>
      <c r="L23" s="96"/>
      <c r="M23" s="38"/>
    </row>
    <row r="24" spans="6:12" ht="19.5" customHeight="1">
      <c r="F24" s="39"/>
      <c r="K24" s="37"/>
      <c r="L24" s="37"/>
    </row>
    <row r="25" spans="3:12" ht="19.5" customHeight="1">
      <c r="C25" s="39"/>
      <c r="D25" s="39"/>
      <c r="E25" s="39"/>
      <c r="F25" s="39"/>
      <c r="G25" s="39"/>
      <c r="H25" s="39"/>
      <c r="K25" s="37"/>
      <c r="L25" s="37"/>
    </row>
    <row r="26" spans="11:12" ht="19.5" customHeight="1">
      <c r="K26" s="37"/>
      <c r="L26" s="37"/>
    </row>
    <row r="27" spans="3:12" ht="19.5" customHeight="1">
      <c r="C27" s="39"/>
      <c r="D27" s="39"/>
      <c r="E27" s="39"/>
      <c r="F27" s="39"/>
      <c r="G27" s="39"/>
      <c r="H27" s="39"/>
      <c r="I27" s="39"/>
      <c r="J27" s="39"/>
      <c r="K27" s="37"/>
      <c r="L27" s="37"/>
    </row>
    <row r="28" spans="11:12" ht="19.5" customHeight="1">
      <c r="K28" s="37"/>
      <c r="L28" s="37"/>
    </row>
    <row r="29" spans="11:12" ht="19.5" customHeight="1">
      <c r="K29" s="37"/>
      <c r="L29" s="37"/>
    </row>
    <row r="30" spans="11:12" ht="19.5" customHeight="1">
      <c r="K30" s="37"/>
      <c r="L30" s="37"/>
    </row>
    <row r="31" spans="11:12" ht="19.5" customHeight="1">
      <c r="K31" s="37"/>
      <c r="L31" s="37"/>
    </row>
    <row r="32" spans="11:12" ht="19.5" customHeight="1">
      <c r="K32" s="37"/>
      <c r="L32" s="37"/>
    </row>
    <row r="33" spans="11:12" ht="19.5" customHeight="1">
      <c r="K33" s="37"/>
      <c r="L33" s="37"/>
    </row>
  </sheetData>
  <sheetProtection formatCells="0" formatColumns="0" formatRows="0" insertColumns="0" insertRows="0" insertHyperlinks="0" deleteColumns="0" deleteRows="0" sort="0" autoFilter="0" pivotTables="0"/>
  <mergeCells count="9">
    <mergeCell ref="A1:A23"/>
    <mergeCell ref="B1:L1"/>
    <mergeCell ref="B2:L2"/>
    <mergeCell ref="C4:E4"/>
    <mergeCell ref="F4:H4"/>
    <mergeCell ref="L4:L5"/>
    <mergeCell ref="I4:K4"/>
    <mergeCell ref="J23:L23"/>
    <mergeCell ref="B4:B5"/>
  </mergeCells>
  <printOptions horizontalCentered="1"/>
  <pageMargins left="0.28" right="0.24" top="0.45" bottom="0.18" header="0.26" footer="0.23"/>
  <pageSetup horizontalDpi="1200" verticalDpi="1200" orientation="landscape" paperSize="9" r:id="rId1"/>
  <headerFooter alignWithMargins="0">
    <oddFooter xml:space="preserve">&amp;R     
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وزارة السياحة و الاثار</dc:creator>
  <cp:keywords/>
  <dc:description/>
  <cp:lastModifiedBy>fayyad.s</cp:lastModifiedBy>
  <cp:lastPrinted>2013-03-11T07:03:10Z</cp:lastPrinted>
  <dcterms:created xsi:type="dcterms:W3CDTF">2003-07-07T10:02:20Z</dcterms:created>
  <dcterms:modified xsi:type="dcterms:W3CDTF">2014-03-23T07:58:14Z</dcterms:modified>
  <cp:category/>
  <cp:version/>
  <cp:contentType/>
  <cp:contentStatus/>
</cp:coreProperties>
</file>