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65266" windowWidth="11535" windowHeight="9570" firstSheet="1" activeTab="1"/>
  </bookViews>
  <sheets>
    <sheet name="Sheet1" sheetId="1" r:id="rId1"/>
    <sheet name="2018" sheetId="2" r:id="rId2"/>
  </sheets>
  <definedNames>
    <definedName name="_xlnm.Print_Area" localSheetId="1">'2018'!$B$1:$L$27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<sst xmlns="http://schemas.openxmlformats.org/spreadsheetml/2006/main" count="91" uniqueCount="61">
  <si>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</si>
  <si>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</si>
  <si>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</si>
  <si>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</si>
  <si>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</si>
  <si>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</si>
  <si>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</si>
  <si>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</si>
  <si>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</si>
  <si>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</si>
  <si>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</si>
  <si>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</si>
  <si>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</si>
  <si>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</si>
  <si>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</si>
  <si>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</si>
  <si>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</si>
  <si>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</si>
  <si>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</si>
  <si>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</si>
  <si>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</si>
  <si>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</si>
  <si>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</si>
  <si>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</si>
  <si>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</si>
  <si>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</si>
  <si>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</si>
  <si>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</si>
  <si>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</si>
  <si>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</si>
  <si>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</si>
  <si>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</si>
  <si>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</si>
  <si>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</si>
  <si>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</si>
  <si>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</si>
  <si>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</si>
  <si>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</si>
  <si>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</si>
  <si>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</si>
  <si>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</si>
  <si>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</si>
  <si>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</si>
  <si>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</si>
  <si>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</si>
  <si>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</si>
  <si>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</si>
  <si>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</si>
  <si>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</si>
  <si>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</si>
  <si>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</si>
  <si>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</si>
  <si>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</si>
  <si>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</si>
  <si>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</si>
  <si>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>Total</t>
  </si>
  <si>
    <t>الربع الاول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</si>
  <si>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2018-2019 </t>
    </r>
  </si>
  <si>
    <t>Table 2.1  Tourist Overnight and Same Day visitors by Month, 2018 -2019</t>
  </si>
  <si>
    <t>2019*</t>
  </si>
  <si>
    <t xml:space="preserve"> التغير النسبي Relative Change19-18/</t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</si>
</sst>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8" fontId="12" fillId="38" borderId="19" xfId="0" applyNumberFormat="1" applyFont="1" applyFill="1" applyBorder="1" applyAlignment="1">
      <alignment horizontal="center" vertical="center"/>
    </xf>
    <xf numFmtId="208" fontId="12" fillId="38" borderId="18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3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4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208" fontId="12" fillId="38" borderId="20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208" fontId="5" fillId="37" borderId="25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25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8" fontId="5" fillId="37" borderId="21" xfId="0" applyNumberFormat="1" applyFont="1" applyFill="1" applyBorder="1" applyAlignment="1">
      <alignment horizontal="center" vertical="center"/>
    </xf>
    <xf numFmtId="208" fontId="5" fillId="37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3" fontId="11" fillId="38" borderId="26" xfId="0" applyNumberFormat="1" applyFont="1" applyFill="1" applyBorder="1" applyAlignment="1">
      <alignment horizontal="center" vertical="center" wrapText="1"/>
    </xf>
    <xf numFmtId="3" fontId="15" fillId="38" borderId="27" xfId="0" applyNumberFormat="1" applyFont="1" applyFill="1" applyBorder="1" applyAlignment="1">
      <alignment horizontal="center" vertical="top" wrapText="1"/>
    </xf>
    <xf numFmtId="3" fontId="5" fillId="37" borderId="14" xfId="0" applyNumberFormat="1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center" vertical="center"/>
    </xf>
    <xf numFmtId="3" fontId="12" fillId="38" borderId="28" xfId="0" applyNumberFormat="1" applyFont="1" applyFill="1" applyBorder="1" applyAlignment="1">
      <alignment horizontal="center" vertical="center"/>
    </xf>
    <xf numFmtId="3" fontId="12" fillId="38" borderId="22" xfId="0" applyNumberFormat="1" applyFont="1" applyFill="1" applyBorder="1" applyAlignment="1">
      <alignment horizontal="center" vertical="center"/>
    </xf>
    <xf numFmtId="3" fontId="12" fillId="38" borderId="29" xfId="0" applyNumberFormat="1" applyFont="1" applyFill="1" applyBorder="1" applyAlignment="1">
      <alignment horizontal="center" vertical="center"/>
    </xf>
    <xf numFmtId="3" fontId="15" fillId="38" borderId="30" xfId="0" applyNumberFormat="1" applyFont="1" applyFill="1" applyBorder="1" applyAlignment="1">
      <alignment horizontal="center" vertical="top" wrapText="1"/>
    </xf>
    <xf numFmtId="3" fontId="5" fillId="37" borderId="15" xfId="0" applyNumberFormat="1" applyFont="1" applyFill="1" applyBorder="1" applyAlignment="1">
      <alignment horizontal="center" vertical="center"/>
    </xf>
    <xf numFmtId="3" fontId="11" fillId="38" borderId="31" xfId="0" applyNumberFormat="1" applyFont="1" applyFill="1" applyBorder="1" applyAlignment="1">
      <alignment horizontal="center" vertical="top" wrapText="1"/>
    </xf>
    <xf numFmtId="3" fontId="5" fillId="37" borderId="32" xfId="0" applyNumberFormat="1" applyFont="1" applyFill="1" applyBorder="1" applyAlignment="1">
      <alignment horizontal="center" vertical="center"/>
    </xf>
    <xf numFmtId="3" fontId="5" fillId="38" borderId="28" xfId="0" applyNumberFormat="1" applyFont="1" applyFill="1" applyBorder="1" applyAlignment="1">
      <alignment horizontal="center" vertical="center"/>
    </xf>
    <xf numFmtId="3" fontId="5" fillId="38" borderId="22" xfId="0" applyNumberFormat="1" applyFont="1" applyFill="1" applyBorder="1" applyAlignment="1">
      <alignment horizontal="center" vertical="center"/>
    </xf>
    <xf numFmtId="3" fontId="5" fillId="38" borderId="29" xfId="0" applyNumberFormat="1" applyFont="1" applyFill="1" applyBorder="1" applyAlignment="1">
      <alignment horizontal="center" vertical="center"/>
    </xf>
    <xf numFmtId="3" fontId="15" fillId="38" borderId="33" xfId="0" applyNumberFormat="1" applyFont="1" applyFill="1" applyBorder="1" applyAlignment="1">
      <alignment horizontal="center" vertical="top" wrapText="1"/>
    </xf>
    <xf numFmtId="208" fontId="5" fillId="37" borderId="14" xfId="0" applyNumberFormat="1" applyFont="1" applyFill="1" applyBorder="1" applyAlignment="1">
      <alignment horizontal="center" vertical="center"/>
    </xf>
    <xf numFmtId="208" fontId="12" fillId="38" borderId="28" xfId="0" applyNumberFormat="1" applyFont="1" applyFill="1" applyBorder="1" applyAlignment="1">
      <alignment horizontal="center" vertical="center"/>
    </xf>
    <xf numFmtId="208" fontId="12" fillId="38" borderId="22" xfId="0" applyNumberFormat="1" applyFont="1" applyFill="1" applyBorder="1" applyAlignment="1">
      <alignment horizontal="center" vertical="center"/>
    </xf>
    <xf numFmtId="208" fontId="12" fillId="38" borderId="29" xfId="0" applyNumberFormat="1" applyFont="1" applyFill="1" applyBorder="1" applyAlignment="1">
      <alignment horizontal="center" vertical="center"/>
    </xf>
    <xf numFmtId="208" fontId="5" fillId="37" borderId="15" xfId="0" applyNumberFormat="1" applyFont="1" applyFill="1" applyBorder="1" applyAlignment="1">
      <alignment horizontal="center" vertical="center"/>
    </xf>
    <xf numFmtId="208" fontId="5" fillId="37" borderId="32" xfId="0" applyNumberFormat="1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left" vertical="center"/>
    </xf>
    <xf numFmtId="0" fontId="13" fillId="38" borderId="35" xfId="0" applyFont="1" applyFill="1" applyBorder="1" applyAlignment="1">
      <alignment horizontal="left" vertical="center"/>
    </xf>
    <xf numFmtId="0" fontId="13" fillId="38" borderId="34" xfId="0" applyFont="1" applyFill="1" applyBorder="1" applyAlignment="1">
      <alignment horizontal="left" vertical="center"/>
    </xf>
    <xf numFmtId="3" fontId="12" fillId="38" borderId="36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right" vertical="center"/>
    </xf>
    <xf numFmtId="0" fontId="16" fillId="38" borderId="35" xfId="0" applyFont="1" applyFill="1" applyBorder="1" applyAlignment="1">
      <alignment horizontal="right" vertical="center"/>
    </xf>
    <xf numFmtId="0" fontId="16" fillId="38" borderId="34" xfId="0" applyFont="1" applyFill="1" applyBorder="1" applyAlignment="1">
      <alignment horizontal="right" vertical="center"/>
    </xf>
    <xf numFmtId="4" fontId="5" fillId="38" borderId="0" xfId="0" applyNumberFormat="1" applyFont="1" applyFill="1" applyAlignment="1">
      <alignment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39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left" vertical="center" textRotation="91"/>
    </xf>
    <xf numFmtId="0" fontId="10" fillId="33" borderId="16" xfId="0" applyFont="1" applyFill="1" applyBorder="1" applyAlignment="1">
      <alignment horizontal="left" vertical="center" textRotation="9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33" borderId="35" xfId="0" applyFont="1" applyFill="1" applyBorder="1" applyAlignment="1">
      <alignment/>
    </xf>
    <xf numFmtId="0" fontId="10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6" t="s">
        <v>18</v>
      </c>
      <c r="C1" s="97"/>
      <c r="D1" s="98"/>
      <c r="E1" s="99" t="s">
        <v>1</v>
      </c>
      <c r="F1" s="100"/>
      <c r="G1" s="101"/>
      <c r="H1" s="96" t="s">
        <v>2</v>
      </c>
      <c r="I1" s="97"/>
      <c r="J1" s="98"/>
      <c r="K1" s="96" t="s">
        <v>3</v>
      </c>
      <c r="L1" s="97"/>
      <c r="M1" s="98"/>
      <c r="N1" s="96" t="s">
        <v>4</v>
      </c>
      <c r="O1" s="97"/>
      <c r="P1" s="98"/>
      <c r="Q1" s="96" t="s">
        <v>5</v>
      </c>
      <c r="R1" s="97"/>
      <c r="S1" s="98"/>
      <c r="T1" s="96" t="s">
        <v>6</v>
      </c>
      <c r="U1" s="97"/>
      <c r="V1" s="9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7">
      <selection activeCell="T22" sqref="T22"/>
    </sheetView>
  </sheetViews>
  <sheetFormatPr defaultColWidth="9.140625" defaultRowHeight="19.5" customHeight="1"/>
  <cols>
    <col min="1" max="1" width="2.7109375" style="23" customWidth="1"/>
    <col min="2" max="2" width="10.7109375" style="47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10" width="9.140625" style="22" customWidth="1"/>
    <col min="11" max="11" width="11.00390625" style="22" customWidth="1"/>
    <col min="12" max="12" width="11.00390625" style="45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9.5" customHeight="1">
      <c r="A1" s="102"/>
      <c r="B1" s="103" t="s">
        <v>57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46"/>
      <c r="N1" s="46"/>
      <c r="O1" s="46"/>
      <c r="P1" s="46"/>
      <c r="Q1" s="46"/>
      <c r="R1" s="46"/>
      <c r="S1" s="46"/>
    </row>
    <row r="2" spans="1:19" s="24" customFormat="1" ht="19.5" customHeight="1">
      <c r="A2" s="102"/>
      <c r="B2" s="104" t="s">
        <v>58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49"/>
      <c r="N2" s="49"/>
      <c r="O2" s="49"/>
      <c r="P2" s="49"/>
      <c r="Q2" s="49"/>
      <c r="R2" s="49"/>
      <c r="S2" s="49"/>
    </row>
    <row r="3" spans="1:13" s="27" customFormat="1" ht="19.5" customHeight="1" thickBot="1">
      <c r="A3" s="102"/>
      <c r="B3" s="47"/>
      <c r="C3" s="25"/>
      <c r="D3" s="25"/>
      <c r="E3" s="25"/>
      <c r="F3" s="25"/>
      <c r="G3" s="26"/>
      <c r="H3" s="26"/>
      <c r="I3" s="26"/>
      <c r="J3" s="26"/>
      <c r="K3" s="26"/>
      <c r="L3" s="43"/>
      <c r="M3" s="36"/>
    </row>
    <row r="4" spans="1:26" s="21" customFormat="1" ht="43.5" customHeight="1" thickBot="1">
      <c r="A4" s="102"/>
      <c r="B4" s="114" t="s">
        <v>22</v>
      </c>
      <c r="C4" s="105">
        <v>2018</v>
      </c>
      <c r="D4" s="106"/>
      <c r="E4" s="107"/>
      <c r="F4" s="105" t="s">
        <v>59</v>
      </c>
      <c r="G4" s="106"/>
      <c r="H4" s="107"/>
      <c r="I4" s="110" t="s">
        <v>60</v>
      </c>
      <c r="J4" s="111"/>
      <c r="K4" s="112"/>
      <c r="L4" s="108" t="s">
        <v>26</v>
      </c>
      <c r="M4" s="37"/>
      <c r="S4" s="35"/>
      <c r="Z4" s="23"/>
    </row>
    <row r="5" spans="1:12" s="22" customFormat="1" ht="50.25" customHeight="1" thickBot="1">
      <c r="A5" s="102"/>
      <c r="B5" s="115"/>
      <c r="C5" s="67" t="s">
        <v>44</v>
      </c>
      <c r="D5" s="73" t="s">
        <v>45</v>
      </c>
      <c r="E5" s="75" t="s">
        <v>46</v>
      </c>
      <c r="F5" s="67" t="s">
        <v>44</v>
      </c>
      <c r="G5" s="73" t="s">
        <v>45</v>
      </c>
      <c r="H5" s="75" t="s">
        <v>46</v>
      </c>
      <c r="I5" s="80" t="s">
        <v>44</v>
      </c>
      <c r="J5" s="42" t="s">
        <v>45</v>
      </c>
      <c r="K5" s="66" t="s">
        <v>54</v>
      </c>
      <c r="L5" s="109"/>
    </row>
    <row r="6" spans="1:14" ht="32.25" customHeight="1">
      <c r="A6" s="102"/>
      <c r="B6" s="93" t="s">
        <v>23</v>
      </c>
      <c r="C6" s="90">
        <v>344622.9774546048</v>
      </c>
      <c r="D6" s="70">
        <v>63102.690739677055</v>
      </c>
      <c r="E6" s="77">
        <f>SUM(C6:D6)</f>
        <v>407725.66819428187</v>
      </c>
      <c r="F6" s="70">
        <v>364196.288463752</v>
      </c>
      <c r="G6" s="70">
        <v>62858.56470222083</v>
      </c>
      <c r="H6" s="77">
        <f>+G6+F6</f>
        <v>427054.85316597286</v>
      </c>
      <c r="I6" s="82">
        <f aca="true" t="shared" si="0" ref="I6:K13">(F6-C6)/C6</f>
        <v>0.05679630288646521</v>
      </c>
      <c r="J6" s="82">
        <f t="shared" si="0"/>
        <v>-0.0038687104241456245</v>
      </c>
      <c r="K6" s="82">
        <f t="shared" si="0"/>
        <v>0.04740732919096133</v>
      </c>
      <c r="L6" s="88" t="s">
        <v>11</v>
      </c>
      <c r="N6" s="23"/>
    </row>
    <row r="7" spans="1:14" ht="32.25" customHeight="1">
      <c r="A7" s="102"/>
      <c r="B7" s="50" t="s">
        <v>24</v>
      </c>
      <c r="C7" s="69">
        <v>250652.2442973628</v>
      </c>
      <c r="D7" s="71">
        <v>43275.9414958641</v>
      </c>
      <c r="E7" s="78">
        <f>+D7+C7</f>
        <v>293928.18579322693</v>
      </c>
      <c r="F7" s="71">
        <v>269049.9009502695</v>
      </c>
      <c r="G7" s="71">
        <v>46814.812800262305</v>
      </c>
      <c r="H7" s="78">
        <f>+G7+F7</f>
        <v>315864.7137505318</v>
      </c>
      <c r="I7" s="83">
        <f t="shared" si="0"/>
        <v>0.07339912995584634</v>
      </c>
      <c r="J7" s="83">
        <f t="shared" si="0"/>
        <v>0.08177456531445809</v>
      </c>
      <c r="K7" s="83">
        <f t="shared" si="0"/>
        <v>0.07463227079806763</v>
      </c>
      <c r="L7" s="44" t="s">
        <v>12</v>
      </c>
      <c r="N7" s="23"/>
    </row>
    <row r="8" spans="1:14" ht="32.25" customHeight="1" thickBot="1">
      <c r="A8" s="102"/>
      <c r="B8" s="94" t="s">
        <v>25</v>
      </c>
      <c r="C8" s="91">
        <v>356898.1553321006</v>
      </c>
      <c r="D8" s="72">
        <v>76741.87652003238</v>
      </c>
      <c r="E8" s="79">
        <f>+D8+C8</f>
        <v>433640.031852133</v>
      </c>
      <c r="F8" s="72">
        <v>333237.27042151854</v>
      </c>
      <c r="G8" s="72">
        <v>70633.56866116475</v>
      </c>
      <c r="H8" s="79">
        <f>+G8+F8</f>
        <v>403870.8390826833</v>
      </c>
      <c r="I8" s="84">
        <f t="shared" si="0"/>
        <v>-0.06629590138555111</v>
      </c>
      <c r="J8" s="84">
        <f t="shared" si="0"/>
        <v>-0.07959549773679488</v>
      </c>
      <c r="K8" s="84">
        <f t="shared" si="0"/>
        <v>-0.06864954935618277</v>
      </c>
      <c r="L8" s="89" t="s">
        <v>13</v>
      </c>
      <c r="N8" s="23"/>
    </row>
    <row r="9" spans="1:14" ht="19.5" customHeight="1" thickBot="1">
      <c r="A9" s="102"/>
      <c r="B9" s="92" t="s">
        <v>56</v>
      </c>
      <c r="C9" s="68">
        <f>SUM(C6:C8)</f>
        <v>952173.3770840683</v>
      </c>
      <c r="D9" s="68">
        <f>SUM(D6:D8)</f>
        <v>183120.50875557354</v>
      </c>
      <c r="E9" s="68">
        <f>SUM(E6:E8)</f>
        <v>1135293.8858396418</v>
      </c>
      <c r="F9" s="68">
        <f>SUM(F6:F8)</f>
        <v>966483.45983554</v>
      </c>
      <c r="G9" s="74">
        <f>SUM(G6:G8)</f>
        <v>180306.9461636479</v>
      </c>
      <c r="H9" s="76">
        <f>SUM(F9:G9)</f>
        <v>1146790.4059991878</v>
      </c>
      <c r="I9" s="81">
        <f t="shared" si="0"/>
        <v>0.01502886249066837</v>
      </c>
      <c r="J9" s="85">
        <f t="shared" si="0"/>
        <v>-0.015364541148589437</v>
      </c>
      <c r="K9" s="86">
        <f t="shared" si="0"/>
        <v>0.010126470601965275</v>
      </c>
      <c r="L9" s="87" t="s">
        <v>52</v>
      </c>
      <c r="N9" s="23"/>
    </row>
    <row r="10" spans="1:14" ht="26.25" customHeight="1">
      <c r="A10" s="102"/>
      <c r="B10" s="50" t="s">
        <v>27</v>
      </c>
      <c r="C10" s="29">
        <v>375141.9735458434</v>
      </c>
      <c r="D10" s="28">
        <v>82728.33712652062</v>
      </c>
      <c r="E10" s="30">
        <f>SUM(C10:D10)</f>
        <v>457870.310672364</v>
      </c>
      <c r="F10" s="29">
        <v>388872.96484518755</v>
      </c>
      <c r="G10" s="28">
        <v>97353.40474188337</v>
      </c>
      <c r="H10" s="30">
        <f>+G10+F10</f>
        <v>486226.3695870709</v>
      </c>
      <c r="I10" s="31">
        <f t="shared" si="0"/>
        <v>0.03660211937778859</v>
      </c>
      <c r="J10" s="32">
        <f t="shared" si="0"/>
        <v>0.17678425704357975</v>
      </c>
      <c r="K10" s="54">
        <f t="shared" si="0"/>
        <v>0.06193032885898879</v>
      </c>
      <c r="L10" s="44" t="s">
        <v>14</v>
      </c>
      <c r="N10" s="23"/>
    </row>
    <row r="11" spans="1:14" ht="19.5" customHeight="1">
      <c r="A11" s="102"/>
      <c r="B11" s="51" t="s">
        <v>34</v>
      </c>
      <c r="C11" s="29">
        <v>291149.0677315247</v>
      </c>
      <c r="D11" s="28">
        <v>65780.49357993832</v>
      </c>
      <c r="E11" s="30">
        <f>SUM(C11:D11)</f>
        <v>356929.561311463</v>
      </c>
      <c r="F11" s="29">
        <v>282150.7060309402</v>
      </c>
      <c r="G11" s="28">
        <v>68032.68388480335</v>
      </c>
      <c r="H11" s="30">
        <f>+G11+F11</f>
        <v>350183.3899157435</v>
      </c>
      <c r="I11" s="31">
        <f t="shared" si="0"/>
        <v>-0.030906373050392618</v>
      </c>
      <c r="J11" s="32">
        <f t="shared" si="0"/>
        <v>0.03423796603362518</v>
      </c>
      <c r="K11" s="54">
        <f t="shared" si="0"/>
        <v>-0.01890056786255563</v>
      </c>
      <c r="L11" s="44" t="s">
        <v>15</v>
      </c>
      <c r="N11" s="23"/>
    </row>
    <row r="12" spans="1:14" ht="19.5" customHeight="1" thickBot="1">
      <c r="A12" s="102"/>
      <c r="B12" s="51" t="s">
        <v>35</v>
      </c>
      <c r="C12" s="29">
        <v>311592.0771048333</v>
      </c>
      <c r="D12" s="28">
        <v>48353.67448426137</v>
      </c>
      <c r="E12" s="30">
        <f>SUM(C12:D12)</f>
        <v>359945.7515890947</v>
      </c>
      <c r="F12" s="29">
        <v>393763.7230914163</v>
      </c>
      <c r="G12" s="28">
        <v>61624.68690453134</v>
      </c>
      <c r="H12" s="30">
        <f>+G12+F12</f>
        <v>455388.4099959476</v>
      </c>
      <c r="I12" s="31">
        <f t="shared" si="0"/>
        <v>0.26371545371141386</v>
      </c>
      <c r="J12" s="32">
        <f t="shared" si="0"/>
        <v>0.27445716508245</v>
      </c>
      <c r="K12" s="54">
        <f t="shared" si="0"/>
        <v>0.26515845230980234</v>
      </c>
      <c r="L12" s="44" t="s">
        <v>16</v>
      </c>
      <c r="N12" s="23"/>
    </row>
    <row r="13" spans="1:14" ht="19.5" customHeight="1" thickBot="1">
      <c r="A13" s="102"/>
      <c r="B13" s="57" t="s">
        <v>47</v>
      </c>
      <c r="C13" s="58">
        <f aca="true" t="shared" si="1" ref="C13:H13">SUM(C10:C12)</f>
        <v>977883.1183822014</v>
      </c>
      <c r="D13" s="58">
        <f t="shared" si="1"/>
        <v>196862.50519072032</v>
      </c>
      <c r="E13" s="58">
        <f t="shared" si="1"/>
        <v>1174745.6235729218</v>
      </c>
      <c r="F13" s="58">
        <f t="shared" si="1"/>
        <v>1064787.393967544</v>
      </c>
      <c r="G13" s="58">
        <f t="shared" si="1"/>
        <v>227010.77553121807</v>
      </c>
      <c r="H13" s="58">
        <f t="shared" si="1"/>
        <v>1291798.169498762</v>
      </c>
      <c r="I13" s="62">
        <f t="shared" si="0"/>
        <v>0.08886979839586144</v>
      </c>
      <c r="J13" s="63">
        <f t="shared" si="0"/>
        <v>0.1531437909483582</v>
      </c>
      <c r="K13" s="56">
        <f t="shared" si="0"/>
        <v>0.09964075930739084</v>
      </c>
      <c r="L13" s="61" t="s">
        <v>53</v>
      </c>
      <c r="N13" s="23"/>
    </row>
    <row r="14" spans="1:14" ht="19.5" customHeight="1">
      <c r="A14" s="102"/>
      <c r="B14" s="51" t="s">
        <v>36</v>
      </c>
      <c r="C14" s="29">
        <v>423498.9222273531</v>
      </c>
      <c r="D14" s="28">
        <v>60782.68784994052</v>
      </c>
      <c r="E14" s="30">
        <f>SUM(C14:D14)</f>
        <v>484281.6100772936</v>
      </c>
      <c r="F14" s="29">
        <v>453450.03238149884</v>
      </c>
      <c r="G14" s="28">
        <v>78363.80883302704</v>
      </c>
      <c r="H14" s="30">
        <f>+G14+F14</f>
        <v>531813.8412145259</v>
      </c>
      <c r="I14" s="31">
        <f aca="true" t="shared" si="2" ref="I14:K16">(F14-C14)/C14</f>
        <v>0.07072299026552577</v>
      </c>
      <c r="J14" s="32">
        <f t="shared" si="2"/>
        <v>0.2892455336376462</v>
      </c>
      <c r="K14" s="33">
        <f t="shared" si="2"/>
        <v>0.09814998163908373</v>
      </c>
      <c r="L14" s="44" t="s">
        <v>17</v>
      </c>
      <c r="N14" s="23"/>
    </row>
    <row r="15" spans="1:14" ht="19.5" customHeight="1">
      <c r="A15" s="102"/>
      <c r="B15" s="51" t="s">
        <v>37</v>
      </c>
      <c r="C15" s="29">
        <v>540348.0668517419</v>
      </c>
      <c r="D15" s="28">
        <v>98463.69014870311</v>
      </c>
      <c r="E15" s="30">
        <f>SUM(C15:D15)</f>
        <v>638811.7570004449</v>
      </c>
      <c r="F15" s="29">
        <v>602014.1987119709</v>
      </c>
      <c r="G15" s="28">
        <v>100188.16124847688</v>
      </c>
      <c r="H15" s="30">
        <f>+G15+F15</f>
        <v>702202.3599604478</v>
      </c>
      <c r="I15" s="31">
        <f t="shared" si="2"/>
        <v>0.1141229804328119</v>
      </c>
      <c r="J15" s="32">
        <f t="shared" si="2"/>
        <v>0.017513776877236858</v>
      </c>
      <c r="K15" s="33">
        <f t="shared" si="2"/>
        <v>0.09923205430290584</v>
      </c>
      <c r="L15" s="44" t="s">
        <v>29</v>
      </c>
      <c r="N15" s="23"/>
    </row>
    <row r="16" spans="1:14" ht="19.5" customHeight="1" thickBot="1">
      <c r="A16" s="102"/>
      <c r="B16" s="51" t="s">
        <v>38</v>
      </c>
      <c r="C16" s="29">
        <v>355731.44179316564</v>
      </c>
      <c r="D16" s="28">
        <v>51440.75338952713</v>
      </c>
      <c r="E16" s="30">
        <f>SUM(C16:D16)</f>
        <v>407172.1951826928</v>
      </c>
      <c r="F16" s="29">
        <v>375261.31535917614</v>
      </c>
      <c r="G16" s="28">
        <v>59352.63377519514</v>
      </c>
      <c r="H16" s="30">
        <f>+G16+F16</f>
        <v>434613.9491343713</v>
      </c>
      <c r="I16" s="31">
        <f t="shared" si="2"/>
        <v>0.05490061116769609</v>
      </c>
      <c r="J16" s="32">
        <f t="shared" si="2"/>
        <v>0.15380568643224413</v>
      </c>
      <c r="K16" s="33">
        <f t="shared" si="2"/>
        <v>0.0673959427395718</v>
      </c>
      <c r="L16" s="44" t="s">
        <v>30</v>
      </c>
      <c r="N16" s="23"/>
    </row>
    <row r="17" spans="1:14" ht="19.5" customHeight="1" thickBot="1">
      <c r="A17" s="102"/>
      <c r="B17" s="57" t="s">
        <v>48</v>
      </c>
      <c r="C17" s="58">
        <f>SUM(C14:C16)</f>
        <v>1319578.4308722606</v>
      </c>
      <c r="D17" s="59">
        <f>SUM(D14:D16)</f>
        <v>210687.13138817076</v>
      </c>
      <c r="E17" s="59">
        <f>SUM(E14:E16)</f>
        <v>1530265.5622604312</v>
      </c>
      <c r="F17" s="58">
        <f>SUM(F14:F16)</f>
        <v>1430725.546452646</v>
      </c>
      <c r="G17" s="59">
        <f>SUM(G14:G16)</f>
        <v>237904.60385669905</v>
      </c>
      <c r="H17" s="60">
        <f>SUM(F17:G17)</f>
        <v>1668630.150309345</v>
      </c>
      <c r="I17" s="62">
        <f aca="true" t="shared" si="3" ref="I17:K22">(F17-C17)/C17</f>
        <v>0.08422926063357633</v>
      </c>
      <c r="J17" s="63">
        <f t="shared" si="3"/>
        <v>0.12918431367496627</v>
      </c>
      <c r="K17" s="56">
        <f t="shared" si="3"/>
        <v>0.0904186772945008</v>
      </c>
      <c r="L17" s="61" t="s">
        <v>51</v>
      </c>
      <c r="N17" s="23"/>
    </row>
    <row r="18" spans="1:14" ht="19.5" customHeight="1">
      <c r="A18" s="102"/>
      <c r="B18" s="51" t="s">
        <v>39</v>
      </c>
      <c r="C18" s="29">
        <v>312204.3768303899</v>
      </c>
      <c r="D18" s="28">
        <v>60685.106231375205</v>
      </c>
      <c r="E18" s="30">
        <f>+D18+C18</f>
        <v>372889.4830617651</v>
      </c>
      <c r="F18" s="29">
        <v>354567.003945432</v>
      </c>
      <c r="G18" s="28">
        <v>73710.4366420073</v>
      </c>
      <c r="H18" s="30">
        <f>+G18+F18</f>
        <v>428277.44058743934</v>
      </c>
      <c r="I18" s="31">
        <f t="shared" si="3"/>
        <v>0.13568876754747197</v>
      </c>
      <c r="J18" s="32">
        <f t="shared" si="3"/>
        <v>0.21463800954669482</v>
      </c>
      <c r="K18" s="54">
        <f t="shared" si="3"/>
        <v>0.14853719410611493</v>
      </c>
      <c r="L18" s="44" t="s">
        <v>31</v>
      </c>
      <c r="N18" s="23"/>
    </row>
    <row r="19" spans="1:14" ht="19.5" customHeight="1">
      <c r="A19" s="102"/>
      <c r="B19" s="52" t="s">
        <v>40</v>
      </c>
      <c r="C19" s="29">
        <v>298333.1894011041</v>
      </c>
      <c r="D19" s="28">
        <v>69969.27668516856</v>
      </c>
      <c r="E19" s="30">
        <f>+D19+C19</f>
        <v>368302.4660862727</v>
      </c>
      <c r="F19" s="29">
        <v>343127.7625987802</v>
      </c>
      <c r="G19" s="28">
        <v>83520.31570568608</v>
      </c>
      <c r="H19" s="30">
        <f>+G19+F19</f>
        <v>426648.0783044663</v>
      </c>
      <c r="I19" s="31">
        <f t="shared" si="3"/>
        <v>0.1501494798067892</v>
      </c>
      <c r="J19" s="32">
        <f t="shared" si="3"/>
        <v>0.19367127491529357</v>
      </c>
      <c r="K19" s="54">
        <f t="shared" si="3"/>
        <v>0.15841765285526635</v>
      </c>
      <c r="L19" s="20" t="s">
        <v>32</v>
      </c>
      <c r="N19" s="23"/>
    </row>
    <row r="20" spans="1:14" ht="19.5" customHeight="1" thickBot="1">
      <c r="A20" s="102"/>
      <c r="B20" s="52" t="s">
        <v>41</v>
      </c>
      <c r="C20" s="29">
        <v>290000.18315389054</v>
      </c>
      <c r="D20" s="28">
        <v>50671.567303584015</v>
      </c>
      <c r="E20" s="30">
        <f>+D20+C20</f>
        <v>340671.75045747455</v>
      </c>
      <c r="F20" s="29">
        <v>328715.8981092057</v>
      </c>
      <c r="G20" s="28">
        <v>69726.84168108772</v>
      </c>
      <c r="H20" s="30">
        <f>+G20+F20</f>
        <v>398442.73979029345</v>
      </c>
      <c r="I20" s="31">
        <f t="shared" si="3"/>
        <v>0.13350238104770581</v>
      </c>
      <c r="J20" s="32">
        <f t="shared" si="3"/>
        <v>0.3760545684987313</v>
      </c>
      <c r="K20" s="54">
        <f t="shared" si="3"/>
        <v>0.1695796298203198</v>
      </c>
      <c r="L20" s="20" t="s">
        <v>33</v>
      </c>
      <c r="N20" s="23"/>
    </row>
    <row r="21" spans="1:14" ht="15" customHeight="1" thickBot="1">
      <c r="A21" s="102"/>
      <c r="B21" s="57" t="s">
        <v>49</v>
      </c>
      <c r="C21" s="58">
        <f>SUM(C18:C20)</f>
        <v>900537.7493853846</v>
      </c>
      <c r="D21" s="59">
        <f>SUM(D18:D20)</f>
        <v>181325.95022012776</v>
      </c>
      <c r="E21" s="60">
        <f>SUM(C21:D21)</f>
        <v>1081863.6996055124</v>
      </c>
      <c r="F21" s="58">
        <f>SUM(F18:F20)</f>
        <v>1026410.6646534179</v>
      </c>
      <c r="G21" s="59">
        <f>SUM(G18:G20)</f>
        <v>226957.5940287811</v>
      </c>
      <c r="H21" s="60">
        <f>SUM(F21:G21)</f>
        <v>1253368.258682199</v>
      </c>
      <c r="I21" s="62">
        <f t="shared" si="3"/>
        <v>0.13977527910844528</v>
      </c>
      <c r="J21" s="63">
        <f t="shared" si="3"/>
        <v>0.2516553408558291</v>
      </c>
      <c r="K21" s="56">
        <f t="shared" si="3"/>
        <v>0.15852695597349606</v>
      </c>
      <c r="L21" s="61" t="s">
        <v>50</v>
      </c>
      <c r="N21" s="23"/>
    </row>
    <row r="22" spans="1:14" ht="39.75" customHeight="1" thickBot="1">
      <c r="A22" s="102"/>
      <c r="B22" s="53" t="s">
        <v>28</v>
      </c>
      <c r="C22" s="34">
        <f aca="true" t="shared" si="4" ref="C22:H22">SUM(C17+C13+C9+C21)</f>
        <v>4150172.675723915</v>
      </c>
      <c r="D22" s="34">
        <f t="shared" si="4"/>
        <v>771996.0955545923</v>
      </c>
      <c r="E22" s="34">
        <f t="shared" si="4"/>
        <v>4922168.771278507</v>
      </c>
      <c r="F22" s="34">
        <f t="shared" si="4"/>
        <v>4488407.064909148</v>
      </c>
      <c r="G22" s="34">
        <f t="shared" si="4"/>
        <v>872179.9195803462</v>
      </c>
      <c r="H22" s="34">
        <f t="shared" si="4"/>
        <v>5360586.984489494</v>
      </c>
      <c r="I22" s="64">
        <f t="shared" si="3"/>
        <v>0.08149887139966647</v>
      </c>
      <c r="J22" s="65">
        <f t="shared" si="3"/>
        <v>0.1297724491129493</v>
      </c>
      <c r="K22" s="55">
        <f t="shared" si="3"/>
        <v>0.08907013017700938</v>
      </c>
      <c r="L22" s="38" t="s">
        <v>55</v>
      </c>
      <c r="N22" s="23"/>
    </row>
    <row r="23" spans="1:12" ht="19.5" customHeight="1">
      <c r="A23" s="102"/>
      <c r="B23" s="48" t="s">
        <v>42</v>
      </c>
      <c r="F23" s="95"/>
      <c r="G23" s="95"/>
      <c r="H23" s="40"/>
      <c r="J23" s="113" t="s">
        <v>43</v>
      </c>
      <c r="K23" s="113"/>
      <c r="L23" s="113"/>
    </row>
    <row r="24" spans="6:12" ht="19.5" customHeight="1">
      <c r="F24" s="41"/>
      <c r="K24" s="39"/>
      <c r="L24" s="39"/>
    </row>
    <row r="25" spans="3:12" ht="19.5" customHeight="1">
      <c r="C25" s="41"/>
      <c r="K25" s="39"/>
      <c r="L25" s="39"/>
    </row>
    <row r="26" spans="11:12" ht="19.5" customHeight="1">
      <c r="K26" s="39"/>
      <c r="L26" s="39"/>
    </row>
    <row r="27" spans="11:12" ht="19.5" customHeight="1">
      <c r="K27" s="39"/>
      <c r="L27" s="39"/>
    </row>
    <row r="28" spans="11:12" ht="19.5" customHeight="1">
      <c r="K28" s="39"/>
      <c r="L28" s="39"/>
    </row>
    <row r="29" spans="11:12" ht="19.5" customHeight="1">
      <c r="K29" s="39"/>
      <c r="L29" s="39"/>
    </row>
    <row r="30" spans="11:12" ht="19.5" customHeight="1">
      <c r="K30" s="39"/>
      <c r="L30" s="39"/>
    </row>
    <row r="31" spans="11:12" ht="19.5" customHeight="1">
      <c r="K31" s="39"/>
      <c r="L31" s="39"/>
    </row>
    <row r="32" spans="11:12" ht="19.5" customHeight="1">
      <c r="K32" s="39"/>
      <c r="L32" s="39"/>
    </row>
    <row r="33" spans="11:12" ht="19.5" customHeight="1">
      <c r="K33" s="39"/>
      <c r="L33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1:A23"/>
    <mergeCell ref="B1:L1"/>
    <mergeCell ref="B2:L2"/>
    <mergeCell ref="C4:E4"/>
    <mergeCell ref="F4:H4"/>
    <mergeCell ref="L4:L5"/>
    <mergeCell ref="I4:K4"/>
    <mergeCell ref="J23:L23"/>
    <mergeCell ref="B4:B5"/>
  </mergeCells>
  <printOptions horizontalCentered="1"/>
  <pageMargins left="0.28" right="0.24" top="0.45" bottom="0.18" header="0.26" footer="0.23"/>
  <pageSetup horizontalDpi="1200" verticalDpi="1200"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2013-03-11T07:03:10Z</cp:lastPrinted>
  <dcterms:created xsi:type="dcterms:W3CDTF">2003-07-07T10:02:20Z</dcterms:created>
  <dcterms:modified xsi:type="dcterms:W3CDTF">2020-01-05T09:01:26Z</dcterms:modified>
  <cp:category/>
  <cp:version/>
  <cp:contentType/>
  <cp:contentStatus/>
</cp:coreProperties>
</file>