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215" windowHeight="9900" firstSheet="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'Sheet2'!$A$1:$K$112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<sst xmlns="http://schemas.openxmlformats.org/spreadsheetml/2006/main" count="455" uniqueCount="333">
  <si>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</si>
  <si>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</si>
  <si>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</si>
  <si>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</si>
  <si>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</si>
  <si>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</si>
  <si>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</si>
  <si>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</si>
  <si>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</si>
  <si>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</si>
  <si>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</si>
  <si>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</si>
  <si>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</si>
  <si>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</si>
  <si>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</si>
  <si>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</si>
  <si>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</si>
  <si>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</si>
  <si>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</si>
  <si>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</si>
  <si>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</si>
  <si>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</si>
  <si>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</si>
  <si>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</si>
  <si>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</si>
  <si>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</si>
  <si>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</si>
  <si>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</si>
  <si>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</si>
  <si>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</si>
  <si>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</si>
  <si>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</si>
  <si>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</si>
  <si>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</si>
  <si>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</si>
  <si>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</si>
  <si>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</si>
  <si>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</si>
  <si>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</si>
  <si>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</si>
  <si>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</si>
  <si>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</si>
  <si>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</si>
  <si>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</si>
  <si>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</si>
  <si>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</si>
  <si>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</si>
  <si>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</si>
  <si>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</si>
  <si>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</si>
  <si>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</si>
  <si>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</si>
  <si>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</si>
  <si>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</si>
  <si>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</si>
  <si>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</si>
  <si>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</si>
  <si>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</si>
  <si>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</si>
  <si>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</si>
  <si>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</si>
  <si>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</si>
  <si>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</si>
  <si>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</si>
  <si>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</si>
  <si>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</si>
  <si>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</si>
  <si>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</si>
  <si>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</si>
  <si>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</si>
  <si>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</si>
  <si>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</si>
  <si>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</si>
  <si>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</si>
  <si>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</si>
  <si>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</si>
  <si>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</si>
  <si>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</si>
  <si>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</si>
  <si>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</si>
  <si>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</si>
  <si>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</si>
  <si>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</si>
  <si>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</si>
  <si>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</si>
  <si>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</si>
  <si>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</si>
  <si>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</si>
  <si>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</si>
  <si>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</si>
  <si>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</si>
  <si>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</si>
  <si>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</si>
  <si>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</si>
  <si>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</si>
  <si>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</si>
  <si>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</si>
  <si>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</si>
  <si>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</si>
  <si>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</si>
  <si>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</si>
  <si>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</si>
  <si>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</si>
  <si>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</si>
  <si>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</si>
  <si>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</si>
  <si>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</si>
  <si>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</si>
  <si>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</si>
  <si>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</si>
  <si>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</si>
  <si>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</si>
  <si>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</si>
  <si>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</si>
  <si>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</si>
  <si>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</si>
  <si>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</si>
  <si>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</si>
  <si>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</si>
  <si>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</si>
  <si>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</si>
  <si>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</si>
  <si>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</si>
  <si>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</si>
  <si>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</si>
  <si>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</si>
  <si>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</si>
  <si>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</si>
  <si>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</si>
  <si>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</si>
  <si>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</si>
  <si>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</si>
  <si>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</si>
  <si>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</si>
  <si>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</si>
  <si>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</si>
  <si>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</si>
  <si>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</si>
  <si>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</si>
  <si>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</si>
  <si>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</si>
  <si>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</si>
  <si>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</si>
  <si>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</si>
  <si>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</si>
  <si>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</si>
  <si>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</si>
  <si>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</si>
  <si>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</si>
  <si>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</si>
  <si>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</si>
  <si>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</si>
  <si>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</si>
  <si>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</si>
  <si>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</si>
  <si>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</si>
  <si>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</si>
  <si>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</si>
  <si>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</si>
  <si>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</si>
  <si>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</si>
  <si>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</si>
  <si>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</si>
  <si>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</si>
  <si>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</si>
  <si>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</si>
  <si>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</si>
  <si>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</si>
  <si>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</si>
  <si>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</si>
  <si>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</si>
  <si>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</si>
  <si>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</si>
  <si>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</si>
  <si>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</si>
  <si>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</si>
  <si>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</si>
  <si>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</si>
  <si>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</si>
  <si>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</si>
  <si>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</si>
  <si>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</si>
  <si>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</si>
  <si>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</si>
  <si>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</si>
  <si>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</si>
  <si>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</si>
  <si>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</si>
  <si>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</si>
  <si>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</si>
  <si>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</si>
  <si>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</si>
  <si>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</si>
  <si>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</si>
  <si>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</si>
  <si>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</si>
  <si>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</si>
  <si>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</si>
  <si>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</si>
  <si>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</si>
  <si>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</si>
  <si>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</si>
  <si>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</si>
  <si>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</si>
  <si>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</si>
  <si>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</si>
  <si>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</si>
  <si>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</si>
  <si>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</si>
  <si>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</si>
  <si>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</si>
  <si>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</si>
  <si>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</si>
  <si>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</si>
  <si>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</si>
  <si>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</si>
  <si>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</si>
  <si>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</si>
  <si>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</si>
  <si>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</si>
  <si>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</si>
  <si>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</si>
  <si>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</si>
  <si>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</si>
  <si>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</si>
  <si>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</si>
  <si>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</si>
  <si>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</si>
  <si>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</si>
  <si>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</si>
  <si>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</si>
  <si>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</si>
  <si>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</si>
  <si>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</si>
  <si>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</si>
  <si>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</si>
  <si>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</si>
  <si>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</si>
  <si>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</si>
  <si>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</si>
  <si>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</si>
  <si>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</si>
  <si>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</si>
  <si>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</si>
  <si>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</si>
  <si>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</si>
  <si>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</si>
  <si>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</si>
  <si>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</si>
  <si>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</si>
  <si>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</si>
  <si>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</si>
  <si>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</si>
  <si>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</si>
  <si>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</si>
  <si>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</si>
  <si>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</si>
  <si>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</si>
  <si>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</si>
  <si>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</si>
  <si>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</si>
  <si>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</si>
  <si>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</si>
  <si>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</si>
  <si>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</si>
  <si>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</si>
  <si>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</si>
  <si>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</si>
  <si>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</si>
  <si>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</si>
  <si>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</si>
  <si>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</si>
  <si>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</si>
  <si>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</si>
  <si>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</si>
  <si>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</si>
  <si>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</si>
  <si>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</si>
  <si>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</si>
  <si>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</si>
  <si>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</si>
  <si>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</si>
  <si>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</si>
  <si>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</si>
  <si>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</si>
  <si>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</si>
  <si>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</si>
  <si>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</si>
  <si>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</si>
  <si>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</si>
  <si>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</si>
  <si>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</si>
  <si>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</si>
  <si>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</si>
  <si>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</si>
  <si>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</si>
  <si>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</si>
  <si>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</si>
  <si>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</si>
  <si>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</si>
  <si>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</si>
  <si>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</si>
  <si>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</si>
  <si>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</si>
  <si>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</si>
  <si>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</si>
  <si>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</si>
  <si>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</si>
  <si>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</si>
  <si>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</si>
  <si>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</si>
  <si>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</si>
  <si>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</si>
  <si>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</si>
  <si>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</si>
  <si>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</si>
  <si>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</si>
  <si>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</si>
  <si>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</si>
  <si>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</si>
  <si>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</si>
  <si>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</si>
  <si>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</si>
  <si>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</si>
  <si>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</si>
  <si>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</si>
  <si>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</si>
  <si>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</si>
  <si>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</si>
  <si>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نسبة التغير% 13/12  Relative Change%</t>
  </si>
  <si>
    <t>المصدر :وزارة السياحة والاثار/مديرية الدراسات و المعلومات</t>
  </si>
  <si>
    <t>جدول 2.2 عدد سياح المبيت وزوار اليوم الواحد حسب الجنسية خلال شهر كانون ثاني -  كانون اول 2012   -2013*</t>
  </si>
  <si>
    <t>Table 2.2Tourist  Overnight and Same Day Visitors By Nationality during   Jan- Dec 2012 -2013*</t>
  </si>
</sst>
</file>

<file path=xl/styles.xml><?xml version="1.0" encoding="utf-8"?>
<styleSheet xmlns="http://schemas.openxmlformats.org/spreadsheetml/2006/main">
  <numFmts count="3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  <numFmt numFmtId="188" formatCode="0.000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4" borderId="37" xfId="0" applyNumberFormat="1" applyFont="1" applyFill="1" applyBorder="1" applyAlignment="1">
      <alignment horizontal="center" vertical="top" wrapText="1"/>
    </xf>
    <xf numFmtId="3" fontId="2" fillId="34" borderId="38" xfId="0" applyNumberFormat="1" applyFont="1" applyFill="1" applyBorder="1" applyAlignment="1">
      <alignment horizontal="center" vertical="top" wrapText="1"/>
    </xf>
    <xf numFmtId="3" fontId="2" fillId="34" borderId="39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86" fontId="1" fillId="34" borderId="11" xfId="0" applyNumberFormat="1" applyFont="1" applyFill="1" applyBorder="1" applyAlignment="1">
      <alignment/>
    </xf>
    <xf numFmtId="186" fontId="1" fillId="34" borderId="17" xfId="0" applyNumberFormat="1" applyFont="1" applyFill="1" applyBorder="1" applyAlignment="1">
      <alignment/>
    </xf>
    <xf numFmtId="186" fontId="1" fillId="34" borderId="18" xfId="0" applyNumberFormat="1" applyFont="1" applyFill="1" applyBorder="1" applyAlignment="1">
      <alignment/>
    </xf>
    <xf numFmtId="186" fontId="1" fillId="34" borderId="16" xfId="0" applyNumberFormat="1" applyFont="1" applyFill="1" applyBorder="1" applyAlignment="1">
      <alignment/>
    </xf>
    <xf numFmtId="186" fontId="1" fillId="34" borderId="14" xfId="0" applyNumberFormat="1" applyFont="1" applyFill="1" applyBorder="1" applyAlignment="1">
      <alignment/>
    </xf>
    <xf numFmtId="186" fontId="1" fillId="34" borderId="15" xfId="0" applyNumberFormat="1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0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86" fontId="1" fillId="34" borderId="30" xfId="0" applyNumberFormat="1" applyFont="1" applyFill="1" applyBorder="1" applyAlignment="1">
      <alignment/>
    </xf>
    <xf numFmtId="0" fontId="1" fillId="34" borderId="42" xfId="0" applyFont="1" applyFill="1" applyBorder="1" applyAlignment="1">
      <alignment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3" fontId="1" fillId="34" borderId="43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 wrapText="1"/>
    </xf>
    <xf numFmtId="0" fontId="2" fillId="34" borderId="27" xfId="0" applyFont="1" applyFill="1" applyBorder="1" applyAlignment="1">
      <alignment horizontal="right"/>
    </xf>
    <xf numFmtId="3" fontId="1" fillId="34" borderId="44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 vertical="center"/>
    </xf>
    <xf numFmtId="3" fontId="1" fillId="35" borderId="46" xfId="0" applyNumberFormat="1" applyFont="1" applyFill="1" applyBorder="1" applyAlignment="1">
      <alignment horizontal="center" vertical="center"/>
    </xf>
    <xf numFmtId="3" fontId="1" fillId="35" borderId="47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3" fontId="1" fillId="35" borderId="49" xfId="0" applyNumberFormat="1" applyFont="1" applyFill="1" applyBorder="1" applyAlignment="1">
      <alignment horizontal="center"/>
    </xf>
    <xf numFmtId="3" fontId="1" fillId="35" borderId="50" xfId="0" applyNumberFormat="1" applyFont="1" applyFill="1" applyBorder="1" applyAlignment="1">
      <alignment horizontal="center"/>
    </xf>
    <xf numFmtId="3" fontId="1" fillId="35" borderId="45" xfId="0" applyNumberFormat="1" applyFont="1" applyFill="1" applyBorder="1" applyAlignment="1">
      <alignment horizontal="center"/>
    </xf>
    <xf numFmtId="3" fontId="1" fillId="34" borderId="49" xfId="0" applyNumberFormat="1" applyFont="1" applyFill="1" applyBorder="1" applyAlignment="1">
      <alignment horizontal="center" vertical="center"/>
    </xf>
    <xf numFmtId="186" fontId="1" fillId="34" borderId="14" xfId="0" applyNumberFormat="1" applyFont="1" applyFill="1" applyBorder="1" applyAlignment="1">
      <alignment horizontal="center" vertical="center"/>
    </xf>
    <xf numFmtId="186" fontId="1" fillId="34" borderId="15" xfId="0" applyNumberFormat="1" applyFont="1" applyFill="1" applyBorder="1" applyAlignment="1">
      <alignment horizontal="center" vertical="center"/>
    </xf>
    <xf numFmtId="186" fontId="2" fillId="34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1" fontId="4" fillId="34" borderId="56" xfId="0" applyNumberFormat="1" applyFont="1" applyFill="1" applyBorder="1" applyAlignment="1">
      <alignment horizontal="center" readingOrder="2"/>
    </xf>
    <xf numFmtId="1" fontId="4" fillId="34" borderId="19" xfId="0" applyNumberFormat="1" applyFont="1" applyFill="1" applyBorder="1" applyAlignment="1">
      <alignment horizontal="center" readingOrder="2"/>
    </xf>
    <xf numFmtId="1" fontId="4" fillId="34" borderId="20" xfId="0" applyNumberFormat="1" applyFont="1" applyFill="1" applyBorder="1" applyAlignment="1">
      <alignment horizontal="center" readingOrder="2"/>
    </xf>
    <xf numFmtId="0" fontId="2" fillId="34" borderId="57" xfId="0" applyFont="1" applyFill="1" applyBorder="1" applyAlignment="1">
      <alignment horizontal="left" vertical="center" textRotation="90"/>
    </xf>
    <xf numFmtId="0" fontId="2" fillId="34" borderId="12" xfId="0" applyFont="1" applyFill="1" applyBorder="1" applyAlignment="1">
      <alignment horizontal="left" vertical="center" textRotation="90"/>
    </xf>
    <xf numFmtId="0" fontId="2" fillId="34" borderId="18" xfId="0" applyFont="1" applyFill="1" applyBorder="1" applyAlignment="1">
      <alignment horizontal="left" vertical="center" textRotation="90"/>
    </xf>
    <xf numFmtId="0" fontId="2" fillId="34" borderId="47" xfId="0" applyFont="1" applyFill="1" applyBorder="1" applyAlignment="1">
      <alignment horizontal="right" vertical="center" textRotation="90"/>
    </xf>
    <xf numFmtId="0" fontId="2" fillId="34" borderId="40" xfId="0" applyFont="1" applyFill="1" applyBorder="1" applyAlignment="1">
      <alignment horizontal="right" vertical="center" textRotation="90"/>
    </xf>
    <xf numFmtId="0" fontId="2" fillId="34" borderId="45" xfId="0" applyFont="1" applyFill="1" applyBorder="1" applyAlignment="1">
      <alignment horizontal="right" vertical="center" textRotation="90"/>
    </xf>
    <xf numFmtId="0" fontId="3" fillId="34" borderId="0" xfId="0" applyFont="1" applyFill="1" applyAlignment="1">
      <alignment horizontal="center"/>
    </xf>
    <xf numFmtId="3" fontId="5" fillId="35" borderId="58" xfId="0" applyNumberFormat="1" applyFont="1" applyFill="1" applyBorder="1" applyAlignment="1">
      <alignment horizontal="center" vertical="center" wrapText="1"/>
    </xf>
    <xf numFmtId="3" fontId="5" fillId="35" borderId="59" xfId="0" applyNumberFormat="1" applyFont="1" applyFill="1" applyBorder="1" applyAlignment="1">
      <alignment horizontal="center" vertical="center" wrapText="1"/>
    </xf>
    <xf numFmtId="3" fontId="5" fillId="35" borderId="4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96" t="s">
        <v>212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6.5" thickBot="1">
      <c r="A2" s="100" t="s">
        <v>0</v>
      </c>
      <c r="B2" s="97">
        <v>2011</v>
      </c>
      <c r="C2" s="98"/>
      <c r="D2" s="99"/>
      <c r="E2" s="97">
        <v>2012</v>
      </c>
      <c r="F2" s="98"/>
      <c r="G2" s="99"/>
      <c r="H2" s="102" t="s">
        <v>206</v>
      </c>
      <c r="I2" s="103"/>
      <c r="J2" s="103"/>
    </row>
    <row r="3" spans="1:10" ht="16.5" thickBot="1">
      <c r="A3" s="101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rightToLeft="1" tabSelected="1" zoomScalePageLayoutView="0" workbookViewId="0" topLeftCell="A1">
      <selection activeCell="J6" sqref="J6"/>
    </sheetView>
  </sheetViews>
  <sheetFormatPr defaultColWidth="9.140625" defaultRowHeight="12.75"/>
  <cols>
    <col min="1" max="1" width="15.57421875" style="48" customWidth="1"/>
    <col min="2" max="4" width="10.28125" style="48" customWidth="1"/>
    <col min="5" max="5" width="11.00390625" style="48" customWidth="1"/>
    <col min="6" max="6" width="10.8515625" style="48" customWidth="1"/>
    <col min="7" max="7" width="10.421875" style="48" customWidth="1"/>
    <col min="8" max="8" width="9.140625" style="48" customWidth="1"/>
    <col min="9" max="9" width="10.00390625" style="48" customWidth="1"/>
    <col min="10" max="10" width="10.8515625" style="48" customWidth="1"/>
    <col min="11" max="11" width="15.57421875" style="48" customWidth="1"/>
    <col min="12" max="12" width="10.00390625" style="50" customWidth="1"/>
    <col min="13" max="16384" width="9.140625" style="48" customWidth="1"/>
  </cols>
  <sheetData>
    <row r="1" spans="1:12" ht="15.75">
      <c r="A1" s="114" t="s">
        <v>331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69"/>
    </row>
    <row r="2" spans="1:11" ht="16.5" thickBot="1">
      <c r="A2" s="104" t="s">
        <v>332</v>
      </c>
      <c r="B2" s="104"/>
      <c r="C2" s="104"/>
      <c r="D2" s="104"/>
      <c r="E2" s="104"/>
      <c r="F2" s="104"/>
      <c r="G2" s="104"/>
      <c r="H2" s="104"/>
      <c r="I2" s="104"/>
      <c r="J2" s="104"/>
      <c r="K2" s="49"/>
    </row>
    <row r="3" spans="1:11" ht="15.75">
      <c r="A3" s="108" t="s">
        <v>322</v>
      </c>
      <c r="B3" s="105">
        <v>2012</v>
      </c>
      <c r="C3" s="106"/>
      <c r="D3" s="107"/>
      <c r="E3" s="105">
        <v>2013</v>
      </c>
      <c r="F3" s="106"/>
      <c r="G3" s="107"/>
      <c r="H3" s="115" t="s">
        <v>329</v>
      </c>
      <c r="I3" s="116"/>
      <c r="J3" s="117"/>
      <c r="K3" s="111" t="s">
        <v>213</v>
      </c>
    </row>
    <row r="4" spans="1:12" ht="31.5">
      <c r="A4" s="109"/>
      <c r="B4" s="42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112"/>
      <c r="L4" s="48"/>
    </row>
    <row r="5" spans="1:12" ht="26.25" thickBot="1">
      <c r="A5" s="110"/>
      <c r="B5" s="45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13"/>
      <c r="L5" s="48"/>
    </row>
    <row r="6" spans="1:15" ht="15.75">
      <c r="A6" s="78" t="s">
        <v>88</v>
      </c>
      <c r="B6" s="70">
        <v>10595.371420860998</v>
      </c>
      <c r="C6" s="71">
        <v>743.3840083129584</v>
      </c>
      <c r="D6" s="72">
        <f>SUM(B6:C6)</f>
        <v>11338.755429173956</v>
      </c>
      <c r="E6" s="70">
        <v>9687.364938282199</v>
      </c>
      <c r="F6" s="71">
        <v>625.0407354289331</v>
      </c>
      <c r="G6" s="72">
        <f>SUM(E6:F6)</f>
        <v>10312.405673711131</v>
      </c>
      <c r="H6" s="51">
        <f>(E6-B6)/B6*100</f>
        <v>-8.569840985385799</v>
      </c>
      <c r="I6" s="51">
        <f>(F6-C6)/C6*100</f>
        <v>-15.919534394154436</v>
      </c>
      <c r="J6" s="52">
        <f aca="true" t="shared" si="0" ref="J6:J37">(G6-D6)/D6*100</f>
        <v>-9.051696739327198</v>
      </c>
      <c r="K6" s="53" t="s">
        <v>214</v>
      </c>
      <c r="L6" s="48"/>
      <c r="M6" s="95"/>
      <c r="N6" s="95"/>
      <c r="O6" s="95"/>
    </row>
    <row r="7" spans="1:15" ht="15.75">
      <c r="A7" s="78" t="s">
        <v>80</v>
      </c>
      <c r="B7" s="70">
        <v>4581</v>
      </c>
      <c r="C7" s="71">
        <v>0</v>
      </c>
      <c r="D7" s="72">
        <f>SUM(B7:C7)</f>
        <v>4581</v>
      </c>
      <c r="E7" s="70">
        <v>6570</v>
      </c>
      <c r="F7" s="71">
        <v>0</v>
      </c>
      <c r="G7" s="72">
        <f>SUM(E7:F7)</f>
        <v>6570</v>
      </c>
      <c r="H7" s="54">
        <f aca="true" t="shared" si="1" ref="H7:H37">(E7-B7)/B7*100</f>
        <v>43.418467583497055</v>
      </c>
      <c r="I7" s="51" t="e">
        <f>(F7-C7)/C7*100</f>
        <v>#DIV/0!</v>
      </c>
      <c r="J7" s="52">
        <f t="shared" si="0"/>
        <v>43.418467583497055</v>
      </c>
      <c r="K7" s="53" t="s">
        <v>215</v>
      </c>
      <c r="L7" s="48"/>
      <c r="M7" s="95"/>
      <c r="N7" s="95"/>
      <c r="O7" s="95"/>
    </row>
    <row r="8" spans="1:15" ht="15.75">
      <c r="A8" s="78" t="s">
        <v>107</v>
      </c>
      <c r="B8" s="70">
        <v>1253.1137220407136</v>
      </c>
      <c r="C8" s="71">
        <v>147.16888665493843</v>
      </c>
      <c r="D8" s="72">
        <f>SUM(B8:C8)</f>
        <v>1400.282608695652</v>
      </c>
      <c r="E8" s="70">
        <v>706.0134455893442</v>
      </c>
      <c r="F8" s="71">
        <v>72.70394571500378</v>
      </c>
      <c r="G8" s="72">
        <f>SUM(E8:F8)</f>
        <v>778.717391304348</v>
      </c>
      <c r="H8" s="54">
        <f t="shared" si="1"/>
        <v>-43.659267856424776</v>
      </c>
      <c r="I8" s="51">
        <f>(F8-C8)/C8*100</f>
        <v>-50.598290598290596</v>
      </c>
      <c r="J8" s="52">
        <f t="shared" si="0"/>
        <v>-44.38855510533586</v>
      </c>
      <c r="K8" s="53" t="s">
        <v>216</v>
      </c>
      <c r="L8" s="48"/>
      <c r="M8" s="95"/>
      <c r="N8" s="95"/>
      <c r="O8" s="95"/>
    </row>
    <row r="9" spans="1:15" ht="15.75">
      <c r="A9" s="78" t="s">
        <v>118</v>
      </c>
      <c r="B9" s="70">
        <v>583.5737704918032</v>
      </c>
      <c r="C9" s="71">
        <v>6.42622950819672</v>
      </c>
      <c r="D9" s="72">
        <f>SUM(B9:C9)</f>
        <v>589.9999999999999</v>
      </c>
      <c r="E9" s="70">
        <v>987.4918032786884</v>
      </c>
      <c r="F9" s="71">
        <v>5.508196721311475</v>
      </c>
      <c r="G9" s="72">
        <f>SUM(E9:F9)</f>
        <v>992.9999999999999</v>
      </c>
      <c r="H9" s="54">
        <f t="shared" si="1"/>
        <v>69.2145626158773</v>
      </c>
      <c r="I9" s="51">
        <f>(F9-C9)/C9*100</f>
        <v>-14.285714285714263</v>
      </c>
      <c r="J9" s="52">
        <f t="shared" si="0"/>
        <v>68.30508474576273</v>
      </c>
      <c r="K9" s="53" t="s">
        <v>217</v>
      </c>
      <c r="L9" s="48"/>
      <c r="M9" s="95"/>
      <c r="N9" s="95"/>
      <c r="O9" s="95"/>
    </row>
    <row r="10" spans="1:15" ht="16.5" thickBot="1">
      <c r="A10" s="78" t="s">
        <v>201</v>
      </c>
      <c r="B10" s="70">
        <v>4742.232738483899</v>
      </c>
      <c r="C10" s="70">
        <v>154.79910743524712</v>
      </c>
      <c r="D10" s="72">
        <f>SUM(B10:C10)</f>
        <v>4897.031845919146</v>
      </c>
      <c r="E10" s="70">
        <v>4676.4280642374515</v>
      </c>
      <c r="F10" s="70">
        <v>139.76987626598083</v>
      </c>
      <c r="G10" s="72">
        <f>SUM(E10:F10)</f>
        <v>4816.197940503433</v>
      </c>
      <c r="H10" s="55">
        <f t="shared" si="1"/>
        <v>-1.3876306346677842</v>
      </c>
      <c r="I10" s="56">
        <f aca="true" t="shared" si="2" ref="I10:I37">(F10-C10)/C10*100</f>
        <v>-9.708861645441376</v>
      </c>
      <c r="J10" s="57">
        <f t="shared" si="0"/>
        <v>-1.6506714262655788</v>
      </c>
      <c r="K10" s="53" t="s">
        <v>218</v>
      </c>
      <c r="L10" s="48"/>
      <c r="M10" s="95"/>
      <c r="N10" s="95"/>
      <c r="O10" s="95"/>
    </row>
    <row r="11" spans="1:15" ht="21" customHeight="1" thickBot="1">
      <c r="A11" s="79" t="s">
        <v>209</v>
      </c>
      <c r="B11" s="73">
        <v>21755.291651877415</v>
      </c>
      <c r="C11" s="73">
        <v>1051.7782319113405</v>
      </c>
      <c r="D11" s="73">
        <f>SUM(D6:D10)</f>
        <v>22807.069883788754</v>
      </c>
      <c r="E11" s="73">
        <f>SUM(E6:E10)</f>
        <v>22627.29825138768</v>
      </c>
      <c r="F11" s="73">
        <f>SUM(F6:F10)</f>
        <v>843.0227541312292</v>
      </c>
      <c r="G11" s="73">
        <f>SUM(G6:G10)</f>
        <v>23470.321005518912</v>
      </c>
      <c r="H11" s="58">
        <f t="shared" si="1"/>
        <v>4.0082505602034315</v>
      </c>
      <c r="I11" s="59">
        <f t="shared" si="2"/>
        <v>-19.847860646512057</v>
      </c>
      <c r="J11" s="58">
        <f t="shared" si="0"/>
        <v>2.908094398402297</v>
      </c>
      <c r="K11" s="60" t="s">
        <v>219</v>
      </c>
      <c r="L11" s="48"/>
      <c r="M11" s="95"/>
      <c r="N11" s="95"/>
      <c r="O11" s="95"/>
    </row>
    <row r="12" spans="1:15" ht="15.75">
      <c r="A12" s="78" t="s">
        <v>163</v>
      </c>
      <c r="B12" s="70">
        <v>141424.27031564075</v>
      </c>
      <c r="C12" s="71">
        <v>17964.708038057266</v>
      </c>
      <c r="D12" s="82">
        <f>SUM(B12:C12)</f>
        <v>159388.978353698</v>
      </c>
      <c r="E12" s="85">
        <v>132995.5454122224</v>
      </c>
      <c r="F12" s="86">
        <v>17792.126835831827</v>
      </c>
      <c r="G12" s="72">
        <f>SUM(E12:F12)</f>
        <v>150787.6722480542</v>
      </c>
      <c r="H12" s="54">
        <f t="shared" si="1"/>
        <v>-5.95988572867057</v>
      </c>
      <c r="I12" s="51">
        <f t="shared" si="2"/>
        <v>-0.9606680045110418</v>
      </c>
      <c r="J12" s="52">
        <f t="shared" si="0"/>
        <v>-5.396424642710712</v>
      </c>
      <c r="K12" s="53" t="s">
        <v>220</v>
      </c>
      <c r="L12" s="48"/>
      <c r="M12" s="95"/>
      <c r="N12" s="95"/>
      <c r="O12" s="95"/>
    </row>
    <row r="13" spans="1:15" ht="15.75">
      <c r="A13" s="78" t="s">
        <v>164</v>
      </c>
      <c r="B13" s="70">
        <v>28512.245817268114</v>
      </c>
      <c r="C13" s="71">
        <v>3427.310661435341</v>
      </c>
      <c r="D13" s="82">
        <f aca="true" t="shared" si="3" ref="D13:D21">SUM(B13:C13)</f>
        <v>31939.556478703456</v>
      </c>
      <c r="E13" s="87">
        <v>26143.54379050804</v>
      </c>
      <c r="F13" s="86">
        <v>3081.1102583562606</v>
      </c>
      <c r="G13" s="72">
        <f aca="true" t="shared" si="4" ref="G13:G21">SUM(E13:F13)</f>
        <v>29224.6540488643</v>
      </c>
      <c r="H13" s="54">
        <f t="shared" si="1"/>
        <v>-8.307665562161706</v>
      </c>
      <c r="I13" s="51">
        <f t="shared" si="2"/>
        <v>-10.101226217237434</v>
      </c>
      <c r="J13" s="52">
        <f t="shared" si="0"/>
        <v>-8.50012564090985</v>
      </c>
      <c r="K13" s="53" t="s">
        <v>221</v>
      </c>
      <c r="L13" s="48"/>
      <c r="M13" s="95"/>
      <c r="N13" s="95"/>
      <c r="O13" s="95"/>
    </row>
    <row r="14" spans="1:15" ht="15.75">
      <c r="A14" s="78" t="s">
        <v>188</v>
      </c>
      <c r="B14" s="70">
        <v>3506.945376845377</v>
      </c>
      <c r="C14" s="71">
        <v>1221.054623154623</v>
      </c>
      <c r="D14" s="82">
        <f t="shared" si="3"/>
        <v>4728</v>
      </c>
      <c r="E14" s="87">
        <v>3366.913444017377</v>
      </c>
      <c r="F14" s="86">
        <v>1399.8039472869705</v>
      </c>
      <c r="G14" s="72">
        <f>SUM(E14:F14)</f>
        <v>4766.717391304348</v>
      </c>
      <c r="H14" s="54">
        <f t="shared" si="1"/>
        <v>-3.9929887061418534</v>
      </c>
      <c r="I14" s="51">
        <f t="shared" si="2"/>
        <v>14.638929392900089</v>
      </c>
      <c r="J14" s="52">
        <f t="shared" si="0"/>
        <v>0.8188957551681046</v>
      </c>
      <c r="K14" s="53" t="s">
        <v>222</v>
      </c>
      <c r="L14" s="48"/>
      <c r="M14" s="95"/>
      <c r="N14" s="95"/>
      <c r="O14" s="95"/>
    </row>
    <row r="15" spans="1:15" ht="15.75">
      <c r="A15" s="78" t="s">
        <v>192</v>
      </c>
      <c r="B15" s="70">
        <v>9133.224877378732</v>
      </c>
      <c r="C15" s="71">
        <v>1930.840104570726</v>
      </c>
      <c r="D15" s="82">
        <f t="shared" si="3"/>
        <v>11064.064981949457</v>
      </c>
      <c r="E15" s="87">
        <v>10869.649104532424</v>
      </c>
      <c r="F15" s="86">
        <v>1937.9032420379724</v>
      </c>
      <c r="G15" s="72">
        <f t="shared" si="4"/>
        <v>12807.552346570395</v>
      </c>
      <c r="H15" s="54">
        <f t="shared" si="1"/>
        <v>19.01216985748906</v>
      </c>
      <c r="I15" s="51">
        <f t="shared" si="2"/>
        <v>0.36580644096455195</v>
      </c>
      <c r="J15" s="52">
        <f t="shared" si="0"/>
        <v>15.758108502303287</v>
      </c>
      <c r="K15" s="53" t="s">
        <v>223</v>
      </c>
      <c r="L15" s="48"/>
      <c r="M15" s="95"/>
      <c r="N15" s="95"/>
      <c r="O15" s="95"/>
    </row>
    <row r="16" spans="1:15" ht="15.75">
      <c r="A16" s="78" t="s">
        <v>195</v>
      </c>
      <c r="B16" s="70">
        <v>1861.9398184516017</v>
      </c>
      <c r="C16" s="71">
        <v>267.06018154839836</v>
      </c>
      <c r="D16" s="82">
        <f t="shared" si="3"/>
        <v>2129</v>
      </c>
      <c r="E16" s="87">
        <v>1784.620275813913</v>
      </c>
      <c r="F16" s="86">
        <v>308.37972418608706</v>
      </c>
      <c r="G16" s="72">
        <f t="shared" si="4"/>
        <v>2093</v>
      </c>
      <c r="H16" s="54">
        <f t="shared" si="1"/>
        <v>-4.152633821537157</v>
      </c>
      <c r="I16" s="51">
        <f t="shared" si="2"/>
        <v>15.471996760475692</v>
      </c>
      <c r="J16" s="52">
        <f t="shared" si="0"/>
        <v>-1.6909347111319868</v>
      </c>
      <c r="K16" s="53" t="s">
        <v>224</v>
      </c>
      <c r="L16" s="48"/>
      <c r="M16" s="95"/>
      <c r="N16" s="95"/>
      <c r="O16" s="95"/>
    </row>
    <row r="17" spans="1:15" ht="15.75">
      <c r="A17" s="78" t="s">
        <v>196</v>
      </c>
      <c r="B17" s="70">
        <v>1368.9303461538461</v>
      </c>
      <c r="C17" s="71">
        <v>130.06465384615382</v>
      </c>
      <c r="D17" s="82">
        <f t="shared" si="3"/>
        <v>1498.995</v>
      </c>
      <c r="E17" s="87">
        <v>1189.0482585582288</v>
      </c>
      <c r="F17" s="86">
        <v>108.40480100855821</v>
      </c>
      <c r="G17" s="72">
        <f t="shared" si="4"/>
        <v>1297.453059566787</v>
      </c>
      <c r="H17" s="54">
        <f t="shared" si="1"/>
        <v>-13.140338958882387</v>
      </c>
      <c r="I17" s="51">
        <f t="shared" si="2"/>
        <v>-16.653143030862044</v>
      </c>
      <c r="J17" s="52">
        <f t="shared" si="0"/>
        <v>-13.445137604409146</v>
      </c>
      <c r="K17" s="53" t="s">
        <v>225</v>
      </c>
      <c r="L17" s="48"/>
      <c r="M17" s="95"/>
      <c r="N17" s="95"/>
      <c r="O17" s="95"/>
    </row>
    <row r="18" spans="1:15" ht="15.75">
      <c r="A18" s="78" t="s">
        <v>197</v>
      </c>
      <c r="B18" s="70">
        <v>2809.543254037342</v>
      </c>
      <c r="C18" s="71">
        <v>441.4567459626575</v>
      </c>
      <c r="D18" s="82">
        <f t="shared" si="3"/>
        <v>3250.9999999999995</v>
      </c>
      <c r="E18" s="87">
        <v>2299.1874508686683</v>
      </c>
      <c r="F18" s="86">
        <v>352.8125491313316</v>
      </c>
      <c r="G18" s="72">
        <f t="shared" si="4"/>
        <v>2652</v>
      </c>
      <c r="H18" s="54">
        <f t="shared" si="1"/>
        <v>-18.165080834234796</v>
      </c>
      <c r="I18" s="51">
        <f t="shared" si="2"/>
        <v>-20.079928020586703</v>
      </c>
      <c r="J18" s="52">
        <f t="shared" si="0"/>
        <v>-18.42509996924022</v>
      </c>
      <c r="K18" s="53" t="s">
        <v>226</v>
      </c>
      <c r="L18" s="48"/>
      <c r="M18" s="95"/>
      <c r="N18" s="95"/>
      <c r="O18" s="95"/>
    </row>
    <row r="19" spans="1:15" ht="15.75">
      <c r="A19" s="78" t="s">
        <v>183</v>
      </c>
      <c r="B19" s="70">
        <v>4703.100384938411</v>
      </c>
      <c r="C19" s="71">
        <v>1356.5219554871219</v>
      </c>
      <c r="D19" s="82">
        <f t="shared" si="3"/>
        <v>6059.6223404255325</v>
      </c>
      <c r="E19" s="87">
        <v>4641.4142427211655</v>
      </c>
      <c r="F19" s="86">
        <v>1197.6123530235163</v>
      </c>
      <c r="G19" s="72">
        <f t="shared" si="4"/>
        <v>5839.026595744682</v>
      </c>
      <c r="H19" s="54">
        <f t="shared" si="1"/>
        <v>-1.3116059018173163</v>
      </c>
      <c r="I19" s="51">
        <f t="shared" si="2"/>
        <v>-11.714488056814512</v>
      </c>
      <c r="J19" s="52">
        <f t="shared" si="0"/>
        <v>-3.6404206778562953</v>
      </c>
      <c r="K19" s="53" t="s">
        <v>227</v>
      </c>
      <c r="L19" s="48"/>
      <c r="M19" s="95"/>
      <c r="N19" s="95"/>
      <c r="O19" s="95"/>
    </row>
    <row r="20" spans="1:15" ht="15.75">
      <c r="A20" s="78" t="s">
        <v>184</v>
      </c>
      <c r="B20" s="70">
        <v>442.58888888888885</v>
      </c>
      <c r="C20" s="71">
        <v>466.41111111111104</v>
      </c>
      <c r="D20" s="82">
        <f t="shared" si="3"/>
        <v>908.9999999999999</v>
      </c>
      <c r="E20" s="87">
        <v>283.7555555555556</v>
      </c>
      <c r="F20" s="86">
        <v>334.2444444444444</v>
      </c>
      <c r="G20" s="72">
        <f t="shared" si="4"/>
        <v>618</v>
      </c>
      <c r="H20" s="54">
        <f t="shared" si="1"/>
        <v>-35.88732960108452</v>
      </c>
      <c r="I20" s="51">
        <f t="shared" si="2"/>
        <v>-28.336946423041187</v>
      </c>
      <c r="J20" s="52">
        <f t="shared" si="0"/>
        <v>-32.013201320132005</v>
      </c>
      <c r="K20" s="53" t="s">
        <v>230</v>
      </c>
      <c r="L20" s="48"/>
      <c r="M20" s="95"/>
      <c r="N20" s="95"/>
      <c r="O20" s="95"/>
    </row>
    <row r="21" spans="1:15" ht="16.5" thickBot="1">
      <c r="A21" s="78" t="s">
        <v>198</v>
      </c>
      <c r="B21" s="70">
        <v>4868.201016380784</v>
      </c>
      <c r="C21" s="70">
        <v>537.1861001032408</v>
      </c>
      <c r="D21" s="82">
        <f t="shared" si="3"/>
        <v>5405.387116484025</v>
      </c>
      <c r="E21" s="83">
        <v>4497.8637077087915</v>
      </c>
      <c r="F21" s="84">
        <v>485.7915306879686</v>
      </c>
      <c r="G21" s="72">
        <f t="shared" si="4"/>
        <v>4983.65523839676</v>
      </c>
      <c r="H21" s="54">
        <f t="shared" si="1"/>
        <v>-7.607272325564645</v>
      </c>
      <c r="I21" s="51">
        <f t="shared" si="2"/>
        <v>-9.567367697227242</v>
      </c>
      <c r="J21" s="52">
        <f t="shared" si="0"/>
        <v>-7.80206614251864</v>
      </c>
      <c r="K21" s="53" t="s">
        <v>228</v>
      </c>
      <c r="L21" s="48"/>
      <c r="M21" s="95"/>
      <c r="N21" s="95"/>
      <c r="O21" s="95"/>
    </row>
    <row r="22" spans="1:15" ht="21" customHeight="1" thickBot="1">
      <c r="A22" s="79" t="s">
        <v>321</v>
      </c>
      <c r="B22" s="73">
        <v>198630.9900959838</v>
      </c>
      <c r="C22" s="73">
        <v>27742.614175276638</v>
      </c>
      <c r="D22" s="73">
        <f>SUM(D12:D21)</f>
        <v>226373.60427126047</v>
      </c>
      <c r="E22" s="73">
        <f>SUM(E12:E21)</f>
        <v>188071.54124250653</v>
      </c>
      <c r="F22" s="73">
        <f>SUM(F12:F21)</f>
        <v>26998.18968599494</v>
      </c>
      <c r="G22" s="73">
        <f>SUM(G12:G21)</f>
        <v>215069.73092850146</v>
      </c>
      <c r="H22" s="58">
        <f t="shared" si="1"/>
        <v>-5.316113486810227</v>
      </c>
      <c r="I22" s="59">
        <f t="shared" si="2"/>
        <v>-2.683324954809432</v>
      </c>
      <c r="J22" s="58">
        <f t="shared" si="0"/>
        <v>-4.9934591001227</v>
      </c>
      <c r="K22" s="60" t="s">
        <v>229</v>
      </c>
      <c r="L22" s="48"/>
      <c r="M22" s="95"/>
      <c r="N22" s="95"/>
      <c r="O22" s="95"/>
    </row>
    <row r="23" spans="1:15" ht="15.75">
      <c r="A23" s="78" t="s">
        <v>31</v>
      </c>
      <c r="B23" s="70">
        <v>41149.11009512044</v>
      </c>
      <c r="C23" s="71">
        <v>2454.4459894615334</v>
      </c>
      <c r="D23" s="72">
        <f>SUM(B23:C23)</f>
        <v>43603.55608458198</v>
      </c>
      <c r="E23" s="71">
        <v>39645.08290736787</v>
      </c>
      <c r="F23" s="71">
        <v>1725.7364456639064</v>
      </c>
      <c r="G23" s="72">
        <f>SUM(E23:F23)</f>
        <v>41370.81935303177</v>
      </c>
      <c r="H23" s="54">
        <f t="shared" si="1"/>
        <v>-3.655066134543029</v>
      </c>
      <c r="I23" s="51">
        <f t="shared" si="2"/>
        <v>-29.689369695908212</v>
      </c>
      <c r="J23" s="52">
        <f t="shared" si="0"/>
        <v>-5.120538167160387</v>
      </c>
      <c r="K23" s="53" t="s">
        <v>232</v>
      </c>
      <c r="L23" s="48"/>
      <c r="M23" s="95"/>
      <c r="N23" s="95"/>
      <c r="O23" s="95"/>
    </row>
    <row r="24" spans="1:15" ht="15.75">
      <c r="A24" s="78" t="s">
        <v>48</v>
      </c>
      <c r="B24" s="70">
        <v>12388.62135643362</v>
      </c>
      <c r="C24" s="71">
        <v>102.57980788882077</v>
      </c>
      <c r="D24" s="72">
        <f aca="true" t="shared" si="5" ref="D24:D43">SUM(B24:C24)</f>
        <v>12491.20116432244</v>
      </c>
      <c r="E24" s="70">
        <v>15501.446730326006</v>
      </c>
      <c r="F24" s="71">
        <v>187.57715103208665</v>
      </c>
      <c r="G24" s="72">
        <f aca="true" t="shared" si="6" ref="G24:G43">SUM(E24:F24)</f>
        <v>15689.023881358093</v>
      </c>
      <c r="H24" s="54">
        <f t="shared" si="1"/>
        <v>25.126487317136736</v>
      </c>
      <c r="I24" s="51">
        <f t="shared" si="2"/>
        <v>82.85972151106841</v>
      </c>
      <c r="J24" s="52">
        <f t="shared" si="0"/>
        <v>25.600602175628424</v>
      </c>
      <c r="K24" s="53" t="s">
        <v>234</v>
      </c>
      <c r="L24" s="48"/>
      <c r="M24" s="95"/>
      <c r="N24" s="95"/>
      <c r="O24" s="95"/>
    </row>
    <row r="25" spans="1:15" ht="15.75">
      <c r="A25" s="78" t="s">
        <v>50</v>
      </c>
      <c r="B25" s="70">
        <v>15745.33293150684</v>
      </c>
      <c r="C25" s="71">
        <v>4951.3835616438355</v>
      </c>
      <c r="D25" s="72">
        <f t="shared" si="5"/>
        <v>20696.716493150678</v>
      </c>
      <c r="E25" s="70">
        <v>15644.780109589032</v>
      </c>
      <c r="F25" s="71">
        <v>4762.086301369864</v>
      </c>
      <c r="G25" s="72">
        <f t="shared" si="6"/>
        <v>20406.866410958894</v>
      </c>
      <c r="H25" s="54">
        <f t="shared" si="1"/>
        <v>-0.638619852341132</v>
      </c>
      <c r="I25" s="51">
        <f t="shared" si="2"/>
        <v>-3.8231184863231666</v>
      </c>
      <c r="J25" s="52">
        <f t="shared" si="0"/>
        <v>-1.4004640894979958</v>
      </c>
      <c r="K25" s="53" t="s">
        <v>235</v>
      </c>
      <c r="L25" s="48"/>
      <c r="M25" s="95"/>
      <c r="N25" s="95"/>
      <c r="O25" s="95"/>
    </row>
    <row r="26" spans="1:15" ht="15.75">
      <c r="A26" s="78" t="s">
        <v>41</v>
      </c>
      <c r="B26" s="70">
        <v>3407.3818181818183</v>
      </c>
      <c r="C26" s="71">
        <v>254.6181818181818</v>
      </c>
      <c r="D26" s="72">
        <f t="shared" si="5"/>
        <v>3662</v>
      </c>
      <c r="E26" s="70">
        <v>3558.054545454545</v>
      </c>
      <c r="F26" s="71">
        <v>265.9454545454546</v>
      </c>
      <c r="G26" s="72">
        <f t="shared" si="6"/>
        <v>3823.9999999999995</v>
      </c>
      <c r="H26" s="54">
        <f t="shared" si="1"/>
        <v>4.4219502043691055</v>
      </c>
      <c r="I26" s="51">
        <f t="shared" si="2"/>
        <v>4.448728934590146</v>
      </c>
      <c r="J26" s="52">
        <f t="shared" si="0"/>
        <v>4.423812124522106</v>
      </c>
      <c r="K26" s="53" t="s">
        <v>236</v>
      </c>
      <c r="L26" s="48"/>
      <c r="M26" s="95"/>
      <c r="N26" s="95"/>
      <c r="O26" s="95"/>
    </row>
    <row r="27" spans="1:15" ht="15.75">
      <c r="A27" s="78" t="s">
        <v>46</v>
      </c>
      <c r="B27" s="70">
        <v>7647.200179278689</v>
      </c>
      <c r="C27" s="71">
        <v>98.76495542812688</v>
      </c>
      <c r="D27" s="72">
        <f t="shared" si="5"/>
        <v>7745.965134706816</v>
      </c>
      <c r="E27" s="70">
        <v>8182.8437535362955</v>
      </c>
      <c r="F27" s="71">
        <v>97.98191999777731</v>
      </c>
      <c r="G27" s="72">
        <f t="shared" si="6"/>
        <v>8280.825673534073</v>
      </c>
      <c r="H27" s="54">
        <f t="shared" si="1"/>
        <v>7.004440340257062</v>
      </c>
      <c r="I27" s="51">
        <f t="shared" si="2"/>
        <v>-0.7928271996430968</v>
      </c>
      <c r="J27" s="52">
        <f t="shared" si="0"/>
        <v>6.905021253332838</v>
      </c>
      <c r="K27" s="53" t="s">
        <v>237</v>
      </c>
      <c r="L27" s="48"/>
      <c r="M27" s="95"/>
      <c r="N27" s="95"/>
      <c r="O27" s="95"/>
    </row>
    <row r="28" spans="1:15" ht="15.75">
      <c r="A28" s="78" t="s">
        <v>54</v>
      </c>
      <c r="B28" s="70">
        <v>18101.054286139497</v>
      </c>
      <c r="C28" s="71">
        <v>123.85360470183352</v>
      </c>
      <c r="D28" s="72">
        <f t="shared" si="5"/>
        <v>18224.907890841332</v>
      </c>
      <c r="E28" s="70">
        <v>18577.091784176693</v>
      </c>
      <c r="F28" s="71">
        <v>105.8523216382552</v>
      </c>
      <c r="G28" s="72">
        <f t="shared" si="6"/>
        <v>18682.94410581495</v>
      </c>
      <c r="H28" s="54">
        <f t="shared" si="1"/>
        <v>2.629888240276214</v>
      </c>
      <c r="I28" s="51">
        <f t="shared" si="2"/>
        <v>-14.534323088064166</v>
      </c>
      <c r="J28" s="52">
        <f t="shared" si="0"/>
        <v>2.5132429624173684</v>
      </c>
      <c r="K28" s="53" t="s">
        <v>238</v>
      </c>
      <c r="L28" s="48"/>
      <c r="M28" s="95"/>
      <c r="N28" s="95"/>
      <c r="O28" s="95"/>
    </row>
    <row r="29" spans="1:15" ht="15.75">
      <c r="A29" s="78" t="s">
        <v>59</v>
      </c>
      <c r="B29" s="70">
        <v>22854.619112189554</v>
      </c>
      <c r="C29" s="71">
        <v>354.06637168141594</v>
      </c>
      <c r="D29" s="72">
        <f t="shared" si="5"/>
        <v>23208.68548387097</v>
      </c>
      <c r="E29" s="70">
        <v>25085.0451041964</v>
      </c>
      <c r="F29" s="71">
        <v>178.30973451327435</v>
      </c>
      <c r="G29" s="72">
        <f t="shared" si="6"/>
        <v>25263.354838709674</v>
      </c>
      <c r="H29" s="54">
        <f t="shared" si="1"/>
        <v>9.759191264829461</v>
      </c>
      <c r="I29" s="51">
        <f t="shared" si="2"/>
        <v>-49.63946062810082</v>
      </c>
      <c r="J29" s="52">
        <f t="shared" si="0"/>
        <v>8.853019083164408</v>
      </c>
      <c r="K29" s="53" t="s">
        <v>239</v>
      </c>
      <c r="L29" s="48"/>
      <c r="M29" s="95"/>
      <c r="N29" s="95"/>
      <c r="O29" s="95"/>
    </row>
    <row r="30" spans="1:15" ht="15" customHeight="1">
      <c r="A30" s="78" t="s">
        <v>51</v>
      </c>
      <c r="B30" s="70">
        <v>33.028571428571425</v>
      </c>
      <c r="C30" s="71">
        <v>206.97142857142856</v>
      </c>
      <c r="D30" s="72">
        <f t="shared" si="5"/>
        <v>240</v>
      </c>
      <c r="E30" s="70">
        <v>25</v>
      </c>
      <c r="F30" s="71">
        <v>325</v>
      </c>
      <c r="G30" s="72">
        <f>SUM(E30:F30)</f>
        <v>350</v>
      </c>
      <c r="H30" s="54">
        <f t="shared" si="1"/>
        <v>-24.30795847750864</v>
      </c>
      <c r="I30" s="51">
        <f t="shared" si="2"/>
        <v>57.02650469353949</v>
      </c>
      <c r="J30" s="52">
        <f t="shared" si="0"/>
        <v>45.83333333333333</v>
      </c>
      <c r="K30" s="53" t="s">
        <v>240</v>
      </c>
      <c r="L30" s="48"/>
      <c r="M30" s="95"/>
      <c r="N30" s="95"/>
      <c r="O30" s="95"/>
    </row>
    <row r="31" spans="1:15" ht="15.75">
      <c r="A31" s="78" t="s">
        <v>61</v>
      </c>
      <c r="B31" s="70">
        <v>661.5833333333331</v>
      </c>
      <c r="C31" s="71">
        <v>2070.083333333333</v>
      </c>
      <c r="D31" s="72">
        <f t="shared" si="5"/>
        <v>2731.666666666666</v>
      </c>
      <c r="E31" s="70">
        <v>528.4761904761905</v>
      </c>
      <c r="F31" s="71">
        <v>1571.1904761904761</v>
      </c>
      <c r="G31" s="72">
        <f t="shared" si="6"/>
        <v>2099.6666666666665</v>
      </c>
      <c r="H31" s="54">
        <f t="shared" si="1"/>
        <v>-20.11948248250047</v>
      </c>
      <c r="I31" s="51">
        <f t="shared" si="2"/>
        <v>-24.100133995065754</v>
      </c>
      <c r="J31" s="52">
        <f t="shared" si="0"/>
        <v>-23.136058572300172</v>
      </c>
      <c r="K31" s="53" t="s">
        <v>241</v>
      </c>
      <c r="L31" s="48"/>
      <c r="M31" s="95"/>
      <c r="N31" s="95"/>
      <c r="O31" s="95"/>
    </row>
    <row r="32" spans="1:15" ht="15.75">
      <c r="A32" s="78" t="s">
        <v>62</v>
      </c>
      <c r="B32" s="70">
        <v>54201.825288816326</v>
      </c>
      <c r="C32" s="71">
        <v>6711.1116844030985</v>
      </c>
      <c r="D32" s="72">
        <f t="shared" si="5"/>
        <v>60912.936973219425</v>
      </c>
      <c r="E32" s="70">
        <v>49645.72172025468</v>
      </c>
      <c r="F32" s="71">
        <v>8138.256399333179</v>
      </c>
      <c r="G32" s="72">
        <f t="shared" si="6"/>
        <v>57783.97811958786</v>
      </c>
      <c r="H32" s="54">
        <f t="shared" si="1"/>
        <v>-8.40581206312571</v>
      </c>
      <c r="I32" s="51">
        <f t="shared" si="2"/>
        <v>21.265399564826552</v>
      </c>
      <c r="J32" s="52">
        <f t="shared" si="0"/>
        <v>-5.136772267289002</v>
      </c>
      <c r="K32" s="53" t="s">
        <v>242</v>
      </c>
      <c r="L32" s="48"/>
      <c r="M32" s="95"/>
      <c r="N32" s="95"/>
      <c r="O32" s="95"/>
    </row>
    <row r="33" spans="1:15" ht="15.75">
      <c r="A33" s="78" t="s">
        <v>63</v>
      </c>
      <c r="B33" s="70">
        <v>2151.407874954973</v>
      </c>
      <c r="C33" s="71">
        <v>34.55915801205988</v>
      </c>
      <c r="D33" s="72">
        <f t="shared" si="5"/>
        <v>2185.967032967033</v>
      </c>
      <c r="E33" s="70">
        <v>2712.0343795168283</v>
      </c>
      <c r="F33" s="71">
        <v>35.9656204831716</v>
      </c>
      <c r="G33" s="72">
        <f t="shared" si="6"/>
        <v>2748</v>
      </c>
      <c r="H33" s="54">
        <f t="shared" si="1"/>
        <v>26.058587545775747</v>
      </c>
      <c r="I33" s="51">
        <f t="shared" si="2"/>
        <v>4.069724356770823</v>
      </c>
      <c r="J33" s="52">
        <f t="shared" si="0"/>
        <v>25.71095348451411</v>
      </c>
      <c r="K33" s="53" t="s">
        <v>243</v>
      </c>
      <c r="L33" s="48"/>
      <c r="M33" s="95"/>
      <c r="N33" s="95"/>
      <c r="O33" s="95"/>
    </row>
    <row r="34" spans="1:15" ht="15.75">
      <c r="A34" s="78" t="s">
        <v>64</v>
      </c>
      <c r="B34" s="70">
        <v>14823.433683007152</v>
      </c>
      <c r="C34" s="71">
        <v>497.8759727110944</v>
      </c>
      <c r="D34" s="72">
        <f t="shared" si="5"/>
        <v>15321.309655718245</v>
      </c>
      <c r="E34" s="70">
        <v>14865.986517435202</v>
      </c>
      <c r="F34" s="71">
        <v>412.9055482553441</v>
      </c>
      <c r="G34" s="72">
        <f t="shared" si="6"/>
        <v>15278.892065690547</v>
      </c>
      <c r="H34" s="54">
        <f t="shared" si="1"/>
        <v>0.2870646257677165</v>
      </c>
      <c r="I34" s="51">
        <f t="shared" si="2"/>
        <v>-17.066584674303332</v>
      </c>
      <c r="J34" s="52">
        <f t="shared" si="0"/>
        <v>-0.2768535522148886</v>
      </c>
      <c r="K34" s="53" t="s">
        <v>244</v>
      </c>
      <c r="L34" s="48"/>
      <c r="M34" s="95"/>
      <c r="N34" s="95"/>
      <c r="O34" s="95"/>
    </row>
    <row r="35" spans="1:15" ht="15.75">
      <c r="A35" s="78" t="s">
        <v>65</v>
      </c>
      <c r="B35" s="70">
        <v>23178.048250182557</v>
      </c>
      <c r="C35" s="71">
        <v>2121.8340534680574</v>
      </c>
      <c r="D35" s="72">
        <f t="shared" si="5"/>
        <v>25299.882303650615</v>
      </c>
      <c r="E35" s="70">
        <v>22391.255737569572</v>
      </c>
      <c r="F35" s="71">
        <v>2269.730455989206</v>
      </c>
      <c r="G35" s="72">
        <f t="shared" si="6"/>
        <v>24660.98619355878</v>
      </c>
      <c r="H35" s="54">
        <f t="shared" si="1"/>
        <v>-3.3945589556134776</v>
      </c>
      <c r="I35" s="51">
        <f t="shared" si="2"/>
        <v>6.97021533231675</v>
      </c>
      <c r="J35" s="52">
        <f t="shared" si="0"/>
        <v>-2.525292815293636</v>
      </c>
      <c r="K35" s="53" t="s">
        <v>245</v>
      </c>
      <c r="L35" s="48"/>
      <c r="M35" s="95"/>
      <c r="N35" s="95"/>
      <c r="O35" s="95"/>
    </row>
    <row r="36" spans="1:15" ht="15.75">
      <c r="A36" s="78" t="s">
        <v>77</v>
      </c>
      <c r="B36" s="70">
        <v>3936.286344651281</v>
      </c>
      <c r="C36" s="71">
        <v>735.8324828925855</v>
      </c>
      <c r="D36" s="72">
        <f t="shared" si="5"/>
        <v>4672.118827543866</v>
      </c>
      <c r="E36" s="70">
        <v>3554.1513631278326</v>
      </c>
      <c r="F36" s="71">
        <v>666.5909792145086</v>
      </c>
      <c r="G36" s="72">
        <f t="shared" si="6"/>
        <v>4220.7423423423415</v>
      </c>
      <c r="H36" s="54">
        <f t="shared" si="1"/>
        <v>-9.708007702303021</v>
      </c>
      <c r="I36" s="51">
        <f t="shared" si="2"/>
        <v>-9.409954750283099</v>
      </c>
      <c r="J36" s="52">
        <f t="shared" si="0"/>
        <v>-9.6610660358314</v>
      </c>
      <c r="K36" s="53" t="s">
        <v>246</v>
      </c>
      <c r="L36" s="48"/>
      <c r="M36" s="95"/>
      <c r="N36" s="95"/>
      <c r="O36" s="95"/>
    </row>
    <row r="37" spans="1:15" ht="15.75">
      <c r="A37" s="78" t="s">
        <v>40</v>
      </c>
      <c r="B37" s="70">
        <v>7393.373626373624</v>
      </c>
      <c r="C37" s="71">
        <v>0</v>
      </c>
      <c r="D37" s="72">
        <f t="shared" si="5"/>
        <v>7393.373626373624</v>
      </c>
      <c r="E37" s="70">
        <v>5248.252747252745</v>
      </c>
      <c r="F37" s="71">
        <v>0</v>
      </c>
      <c r="G37" s="72">
        <f t="shared" si="6"/>
        <v>5248.252747252745</v>
      </c>
      <c r="H37" s="54">
        <f t="shared" si="1"/>
        <v>-29.014100835764722</v>
      </c>
      <c r="I37" s="51" t="e">
        <f t="shared" si="2"/>
        <v>#DIV/0!</v>
      </c>
      <c r="J37" s="52">
        <f t="shared" si="0"/>
        <v>-29.014100835764722</v>
      </c>
      <c r="K37" s="53" t="s">
        <v>247</v>
      </c>
      <c r="L37" s="48"/>
      <c r="M37" s="95"/>
      <c r="N37" s="95"/>
      <c r="O37" s="95"/>
    </row>
    <row r="38" spans="1:15" ht="15.75">
      <c r="A38" s="78" t="s">
        <v>27</v>
      </c>
      <c r="B38" s="70">
        <v>566.3745773894842</v>
      </c>
      <c r="C38" s="71">
        <v>502.2371442222374</v>
      </c>
      <c r="D38" s="72">
        <f t="shared" si="5"/>
        <v>1068.6117216117216</v>
      </c>
      <c r="E38" s="70">
        <v>782.0793650793651</v>
      </c>
      <c r="F38" s="71">
        <v>634.8095238095239</v>
      </c>
      <c r="G38" s="72">
        <f t="shared" si="6"/>
        <v>1416.888888888889</v>
      </c>
      <c r="H38" s="54">
        <f aca="true" t="shared" si="7" ref="H38:H70">(E38-B38)/B38*100</f>
        <v>38.08518183921682</v>
      </c>
      <c r="I38" s="51">
        <f aca="true" t="shared" si="8" ref="I38:I70">(F38-C38)/C38*100</f>
        <v>26.396370939984443</v>
      </c>
      <c r="J38" s="52">
        <f aca="true" t="shared" si="9" ref="J38:J70">(G38-D38)/D38*100</f>
        <v>32.591554091497535</v>
      </c>
      <c r="K38" s="53" t="s">
        <v>231</v>
      </c>
      <c r="L38" s="48"/>
      <c r="M38" s="95"/>
      <c r="N38" s="95"/>
      <c r="O38" s="95"/>
    </row>
    <row r="39" spans="1:15" ht="15.75">
      <c r="A39" s="78" t="s">
        <v>33</v>
      </c>
      <c r="B39" s="70">
        <v>855.4770224161158</v>
      </c>
      <c r="C39" s="71">
        <v>41.53998728631598</v>
      </c>
      <c r="D39" s="72">
        <f t="shared" si="5"/>
        <v>897.0170097024318</v>
      </c>
      <c r="E39" s="70">
        <v>696.0198883631563</v>
      </c>
      <c r="F39" s="71">
        <v>11.220277268313735</v>
      </c>
      <c r="G39" s="72">
        <f t="shared" si="6"/>
        <v>707.24016563147</v>
      </c>
      <c r="H39" s="54">
        <f t="shared" si="7"/>
        <v>-18.639557799297314</v>
      </c>
      <c r="I39" s="51">
        <f t="shared" si="8"/>
        <v>-72.98921352339966</v>
      </c>
      <c r="J39" s="52">
        <f t="shared" si="9"/>
        <v>-21.156437616931775</v>
      </c>
      <c r="K39" s="53" t="s">
        <v>233</v>
      </c>
      <c r="L39" s="48"/>
      <c r="M39" s="95"/>
      <c r="N39" s="95"/>
      <c r="O39" s="95"/>
    </row>
    <row r="40" spans="1:15" ht="15.75">
      <c r="A40" s="78" t="s">
        <v>35</v>
      </c>
      <c r="B40" s="70">
        <v>7425.566666666665</v>
      </c>
      <c r="C40" s="71">
        <v>7348.666666666668</v>
      </c>
      <c r="D40" s="72">
        <f t="shared" si="5"/>
        <v>14774.233333333334</v>
      </c>
      <c r="E40" s="70">
        <v>7652.688888888889</v>
      </c>
      <c r="F40" s="71">
        <v>10886.277777777777</v>
      </c>
      <c r="G40" s="72">
        <f t="shared" si="6"/>
        <v>18538.966666666667</v>
      </c>
      <c r="H40" s="54">
        <f t="shared" si="7"/>
        <v>3.058651715319919</v>
      </c>
      <c r="I40" s="51">
        <f t="shared" si="8"/>
        <v>48.139496204904866</v>
      </c>
      <c r="J40" s="52">
        <f t="shared" si="9"/>
        <v>25.48175088611479</v>
      </c>
      <c r="K40" s="53" t="s">
        <v>248</v>
      </c>
      <c r="L40" s="48"/>
      <c r="M40" s="95"/>
      <c r="N40" s="95"/>
      <c r="O40" s="95"/>
    </row>
    <row r="41" spans="1:15" ht="15.75">
      <c r="A41" s="78" t="s">
        <v>37</v>
      </c>
      <c r="B41" s="70">
        <v>2777.8465608465604</v>
      </c>
      <c r="C41" s="71">
        <v>1006.5407407407408</v>
      </c>
      <c r="D41" s="72">
        <f t="shared" si="5"/>
        <v>3784.3873015873014</v>
      </c>
      <c r="E41" s="70">
        <v>3898.0455026455015</v>
      </c>
      <c r="F41" s="71">
        <v>999.7291005291005</v>
      </c>
      <c r="G41" s="72">
        <f t="shared" si="6"/>
        <v>4897.774603174602</v>
      </c>
      <c r="H41" s="54">
        <f t="shared" si="7"/>
        <v>40.32616335214555</v>
      </c>
      <c r="I41" s="51">
        <f t="shared" si="8"/>
        <v>-0.6767376556091973</v>
      </c>
      <c r="J41" s="52">
        <f t="shared" si="9"/>
        <v>29.42054321766453</v>
      </c>
      <c r="K41" s="53" t="s">
        <v>249</v>
      </c>
      <c r="L41" s="48"/>
      <c r="M41" s="95"/>
      <c r="N41" s="95"/>
      <c r="O41" s="95"/>
    </row>
    <row r="42" spans="1:15" ht="15.75">
      <c r="A42" s="78" t="s">
        <v>47</v>
      </c>
      <c r="B42" s="70">
        <v>11269.952779162491</v>
      </c>
      <c r="C42" s="92">
        <v>1808.1579258708164</v>
      </c>
      <c r="D42" s="72">
        <f t="shared" si="5"/>
        <v>13078.110705033308</v>
      </c>
      <c r="E42" s="70">
        <v>11809.158899471457</v>
      </c>
      <c r="F42" s="71">
        <v>2016.0846932376448</v>
      </c>
      <c r="G42" s="72">
        <f t="shared" si="6"/>
        <v>13825.243592709101</v>
      </c>
      <c r="H42" s="54">
        <f t="shared" si="7"/>
        <v>4.784457671428109</v>
      </c>
      <c r="I42" s="51">
        <f t="shared" si="8"/>
        <v>11.499369849936645</v>
      </c>
      <c r="J42" s="52">
        <f t="shared" si="9"/>
        <v>5.712850307867842</v>
      </c>
      <c r="K42" s="53" t="s">
        <v>250</v>
      </c>
      <c r="L42" s="48"/>
      <c r="M42" s="95"/>
      <c r="N42" s="95"/>
      <c r="O42" s="95"/>
    </row>
    <row r="43" spans="1:15" ht="16.5" thickBot="1">
      <c r="A43" s="78" t="s">
        <v>200</v>
      </c>
      <c r="B43" s="70">
        <v>1926.1587506326543</v>
      </c>
      <c r="C43" s="70">
        <v>304.2007418898952</v>
      </c>
      <c r="D43" s="72">
        <f t="shared" si="5"/>
        <v>2230.3594925225498</v>
      </c>
      <c r="E43" s="70">
        <v>2140.28705176406</v>
      </c>
      <c r="F43" s="71">
        <v>308.5100192072317</v>
      </c>
      <c r="G43" s="72">
        <f t="shared" si="6"/>
        <v>2448.7970709712918</v>
      </c>
      <c r="H43" s="54">
        <f t="shared" si="7"/>
        <v>11.116856337052921</v>
      </c>
      <c r="I43" s="51">
        <f t="shared" si="8"/>
        <v>1.4165900091381949</v>
      </c>
      <c r="J43" s="52">
        <f t="shared" si="9"/>
        <v>9.793828267643429</v>
      </c>
      <c r="K43" s="53" t="s">
        <v>251</v>
      </c>
      <c r="L43" s="48"/>
      <c r="M43" s="95"/>
      <c r="N43" s="95"/>
      <c r="O43" s="95"/>
    </row>
    <row r="44" spans="1:15" ht="21" customHeight="1" thickBot="1">
      <c r="A44" s="79" t="s">
        <v>208</v>
      </c>
      <c r="B44" s="73">
        <v>252493.68310871223</v>
      </c>
      <c r="C44" s="73">
        <v>31729.323792692077</v>
      </c>
      <c r="D44" s="73">
        <f>SUM(D23:D43)</f>
        <v>284223.0069014043</v>
      </c>
      <c r="E44" s="73">
        <f>SUM(E23:E43)</f>
        <v>252143.5031864923</v>
      </c>
      <c r="F44" s="73">
        <f>SUM(F23:F43)</f>
        <v>35599.760200056095</v>
      </c>
      <c r="G44" s="73">
        <f>SUM(G23:G43)</f>
        <v>287743.2633865484</v>
      </c>
      <c r="H44" s="58">
        <f t="shared" si="7"/>
        <v>-0.1386885873375087</v>
      </c>
      <c r="I44" s="59">
        <f t="shared" si="8"/>
        <v>12.198294652139605</v>
      </c>
      <c r="J44" s="58">
        <f t="shared" si="9"/>
        <v>1.2385543744406466</v>
      </c>
      <c r="K44" s="60" t="s">
        <v>296</v>
      </c>
      <c r="L44" s="48"/>
      <c r="M44" s="95"/>
      <c r="N44" s="95"/>
      <c r="O44" s="95"/>
    </row>
    <row r="45" spans="1:15" ht="15.75">
      <c r="A45" s="78" t="s">
        <v>119</v>
      </c>
      <c r="B45" s="68">
        <v>25764.279276254612</v>
      </c>
      <c r="C45" s="68">
        <v>1336.6758148595559</v>
      </c>
      <c r="D45" s="72">
        <f>SUM(B45:C45)</f>
        <v>27100.955091114167</v>
      </c>
      <c r="E45" s="71">
        <v>25140.608456033944</v>
      </c>
      <c r="F45" s="71">
        <v>1105.7709129052014</v>
      </c>
      <c r="G45" s="72">
        <f>SUM(E45:F45)</f>
        <v>26246.379368939146</v>
      </c>
      <c r="H45" s="54">
        <f t="shared" si="7"/>
        <v>-2.4206802508753587</v>
      </c>
      <c r="I45" s="51">
        <f t="shared" si="8"/>
        <v>-17.274562716511454</v>
      </c>
      <c r="J45" s="52">
        <f t="shared" si="9"/>
        <v>-3.153304816387148</v>
      </c>
      <c r="K45" s="53" t="s">
        <v>252</v>
      </c>
      <c r="L45" s="48"/>
      <c r="M45" s="95"/>
      <c r="N45" s="95"/>
      <c r="O45" s="95"/>
    </row>
    <row r="46" spans="1:15" ht="15.75">
      <c r="A46" s="78" t="s">
        <v>120</v>
      </c>
      <c r="B46" s="68">
        <v>47274.26997004606</v>
      </c>
      <c r="C46" s="68">
        <v>12274.82243081864</v>
      </c>
      <c r="D46" s="72">
        <f aca="true" t="shared" si="10" ref="D46:D87">SUM(B46:C46)</f>
        <v>59549.0924008647</v>
      </c>
      <c r="E46" s="70">
        <v>49594.531700758154</v>
      </c>
      <c r="F46" s="71">
        <v>16933.83469381503</v>
      </c>
      <c r="G46" s="72">
        <f aca="true" t="shared" si="11" ref="G46:G86">SUM(E46:F46)</f>
        <v>66528.36639457318</v>
      </c>
      <c r="H46" s="54">
        <f t="shared" si="7"/>
        <v>4.908085798431708</v>
      </c>
      <c r="I46" s="51">
        <f t="shared" si="8"/>
        <v>37.955842451121065</v>
      </c>
      <c r="J46" s="52">
        <f t="shared" si="9"/>
        <v>11.720202126216016</v>
      </c>
      <c r="K46" s="53" t="s">
        <v>253</v>
      </c>
      <c r="L46" s="48"/>
      <c r="M46" s="95"/>
      <c r="N46" s="95"/>
      <c r="O46" s="95"/>
    </row>
    <row r="47" spans="1:15" ht="15.75">
      <c r="A47" s="78" t="s">
        <v>122</v>
      </c>
      <c r="B47" s="70">
        <v>4261.790572195185</v>
      </c>
      <c r="C47" s="71">
        <v>288.1673678611151</v>
      </c>
      <c r="D47" s="72">
        <f t="shared" si="10"/>
        <v>4549.9579400563</v>
      </c>
      <c r="E47" s="70">
        <v>3895.5114191384314</v>
      </c>
      <c r="F47" s="71">
        <v>349.31123361864684</v>
      </c>
      <c r="G47" s="72">
        <f t="shared" si="11"/>
        <v>4244.822652757079</v>
      </c>
      <c r="H47" s="54">
        <f t="shared" si="7"/>
        <v>-8.594489730359706</v>
      </c>
      <c r="I47" s="51">
        <f t="shared" si="8"/>
        <v>21.218178245289927</v>
      </c>
      <c r="J47" s="52">
        <f t="shared" si="9"/>
        <v>-6.7063320434879765</v>
      </c>
      <c r="K47" s="53" t="s">
        <v>254</v>
      </c>
      <c r="L47" s="48"/>
      <c r="M47" s="95"/>
      <c r="N47" s="95"/>
      <c r="O47" s="95"/>
    </row>
    <row r="48" spans="1:15" ht="15.75">
      <c r="A48" s="78" t="s">
        <v>123</v>
      </c>
      <c r="B48" s="70">
        <v>293.5714285714286</v>
      </c>
      <c r="C48" s="71">
        <v>0</v>
      </c>
      <c r="D48" s="72">
        <f t="shared" si="10"/>
        <v>293.5714285714286</v>
      </c>
      <c r="E48" s="70">
        <v>232.1428571428571</v>
      </c>
      <c r="F48" s="71">
        <v>0</v>
      </c>
      <c r="G48" s="72">
        <f t="shared" si="11"/>
        <v>232.1428571428571</v>
      </c>
      <c r="H48" s="54">
        <f t="shared" si="7"/>
        <v>-20.924574209245765</v>
      </c>
      <c r="I48" s="51" t="e">
        <f t="shared" si="8"/>
        <v>#DIV/0!</v>
      </c>
      <c r="J48" s="52">
        <f t="shared" si="9"/>
        <v>-20.924574209245765</v>
      </c>
      <c r="K48" s="53" t="s">
        <v>255</v>
      </c>
      <c r="L48" s="48"/>
      <c r="M48" s="95"/>
      <c r="N48" s="95"/>
      <c r="O48" s="95"/>
    </row>
    <row r="49" spans="1:15" ht="15.75">
      <c r="A49" s="78" t="s">
        <v>124</v>
      </c>
      <c r="B49" s="70">
        <v>39631.349679666855</v>
      </c>
      <c r="C49" s="71">
        <v>5548.931618824654</v>
      </c>
      <c r="D49" s="72">
        <f t="shared" si="10"/>
        <v>45180.28129849151</v>
      </c>
      <c r="E49" s="70">
        <v>39380.52279563077</v>
      </c>
      <c r="F49" s="71">
        <v>6525.188630560361</v>
      </c>
      <c r="G49" s="72">
        <f t="shared" si="11"/>
        <v>45905.711426191134</v>
      </c>
      <c r="H49" s="54">
        <f t="shared" si="7"/>
        <v>-0.6329001814560251</v>
      </c>
      <c r="I49" s="51">
        <f t="shared" si="8"/>
        <v>17.593603215865418</v>
      </c>
      <c r="J49" s="52">
        <f t="shared" si="9"/>
        <v>1.6056343759945726</v>
      </c>
      <c r="K49" s="53" t="s">
        <v>256</v>
      </c>
      <c r="L49" s="48"/>
      <c r="M49" s="95"/>
      <c r="N49" s="95"/>
      <c r="O49" s="95"/>
    </row>
    <row r="50" spans="1:15" ht="15.75">
      <c r="A50" s="78" t="s">
        <v>125</v>
      </c>
      <c r="B50" s="70">
        <v>2697.171187025534</v>
      </c>
      <c r="C50" s="71">
        <v>169.87881297446515</v>
      </c>
      <c r="D50" s="72">
        <f t="shared" si="10"/>
        <v>2867.0499999999993</v>
      </c>
      <c r="E50" s="70">
        <v>2883.415752242926</v>
      </c>
      <c r="F50" s="71">
        <v>118.90924775707384</v>
      </c>
      <c r="G50" s="72">
        <f t="shared" si="11"/>
        <v>3002.325</v>
      </c>
      <c r="H50" s="54">
        <f t="shared" si="7"/>
        <v>6.90518147729378</v>
      </c>
      <c r="I50" s="51">
        <f t="shared" si="8"/>
        <v>-30.00348561715736</v>
      </c>
      <c r="J50" s="52">
        <f t="shared" si="9"/>
        <v>4.718264418130154</v>
      </c>
      <c r="K50" s="53" t="s">
        <v>257</v>
      </c>
      <c r="L50" s="48"/>
      <c r="M50" s="95"/>
      <c r="N50" s="95"/>
      <c r="O50" s="95"/>
    </row>
    <row r="51" spans="1:15" ht="15.75">
      <c r="A51" s="78" t="s">
        <v>126</v>
      </c>
      <c r="B51" s="70">
        <v>69845.10737129174</v>
      </c>
      <c r="C51" s="71">
        <v>16993.80047703412</v>
      </c>
      <c r="D51" s="72">
        <f t="shared" si="10"/>
        <v>86838.90784832586</v>
      </c>
      <c r="E51" s="70">
        <v>67176.26619843309</v>
      </c>
      <c r="F51" s="71">
        <v>13626.22494205265</v>
      </c>
      <c r="G51" s="72">
        <f>SUM(E51:F51)</f>
        <v>80802.49114048574</v>
      </c>
      <c r="H51" s="54">
        <f t="shared" si="7"/>
        <v>-3.8210853605983828</v>
      </c>
      <c r="I51" s="51">
        <f t="shared" si="8"/>
        <v>-19.816494488872596</v>
      </c>
      <c r="J51" s="52">
        <f t="shared" si="9"/>
        <v>-6.951281237188541</v>
      </c>
      <c r="K51" s="53" t="s">
        <v>259</v>
      </c>
      <c r="L51" s="48"/>
      <c r="M51" s="95"/>
      <c r="N51" s="95"/>
      <c r="O51" s="95"/>
    </row>
    <row r="52" spans="1:15" ht="15.75">
      <c r="A52" s="78" t="s">
        <v>127</v>
      </c>
      <c r="B52" s="70">
        <v>14375.030801259838</v>
      </c>
      <c r="C52" s="71">
        <v>1677.8643253649934</v>
      </c>
      <c r="D52" s="72">
        <f t="shared" si="10"/>
        <v>16052.895126624831</v>
      </c>
      <c r="E52" s="70">
        <v>11654.963436701588</v>
      </c>
      <c r="F52" s="71">
        <v>1358.6907264231138</v>
      </c>
      <c r="G52" s="72">
        <f t="shared" si="11"/>
        <v>13013.654163124702</v>
      </c>
      <c r="H52" s="54">
        <f t="shared" si="7"/>
        <v>-18.922167208990338</v>
      </c>
      <c r="I52" s="51">
        <f t="shared" si="8"/>
        <v>-19.02261071510942</v>
      </c>
      <c r="J52" s="52">
        <f t="shared" si="9"/>
        <v>-18.932665662652585</v>
      </c>
      <c r="K52" s="53" t="s">
        <v>258</v>
      </c>
      <c r="L52" s="48"/>
      <c r="M52" s="95"/>
      <c r="N52" s="95"/>
      <c r="O52" s="95"/>
    </row>
    <row r="53" spans="1:15" ht="15.75">
      <c r="A53" s="78" t="s">
        <v>128</v>
      </c>
      <c r="B53" s="70">
        <v>8943.832132096944</v>
      </c>
      <c r="C53" s="71">
        <v>1143.9710157877798</v>
      </c>
      <c r="D53" s="72">
        <f t="shared" si="10"/>
        <v>10087.803147884724</v>
      </c>
      <c r="E53" s="70">
        <v>8395.534340342107</v>
      </c>
      <c r="F53" s="71">
        <v>1074.4455770125678</v>
      </c>
      <c r="G53" s="72">
        <f t="shared" si="11"/>
        <v>9469.979917354674</v>
      </c>
      <c r="H53" s="54">
        <f t="shared" si="7"/>
        <v>-6.130457097770747</v>
      </c>
      <c r="I53" s="51">
        <f t="shared" si="8"/>
        <v>-6.077552474293616</v>
      </c>
      <c r="J53" s="52">
        <f t="shared" si="9"/>
        <v>-6.124457639318616</v>
      </c>
      <c r="K53" s="53" t="s">
        <v>261</v>
      </c>
      <c r="L53" s="48"/>
      <c r="M53" s="95"/>
      <c r="N53" s="95"/>
      <c r="O53" s="95"/>
    </row>
    <row r="54" spans="1:15" ht="15.75">
      <c r="A54" s="78" t="s">
        <v>130</v>
      </c>
      <c r="B54" s="70">
        <v>14980.598431461405</v>
      </c>
      <c r="C54" s="71">
        <v>819.7367002976629</v>
      </c>
      <c r="D54" s="72">
        <f t="shared" si="10"/>
        <v>15800.335131759068</v>
      </c>
      <c r="E54" s="70">
        <v>16026.673278070484</v>
      </c>
      <c r="F54" s="71">
        <v>848.4197552962022</v>
      </c>
      <c r="G54" s="72">
        <f t="shared" si="11"/>
        <v>16875.093033366687</v>
      </c>
      <c r="H54" s="54">
        <f t="shared" si="7"/>
        <v>6.982864211967472</v>
      </c>
      <c r="I54" s="51">
        <f t="shared" si="8"/>
        <v>3.499057073829185</v>
      </c>
      <c r="J54" s="52">
        <f t="shared" si="9"/>
        <v>6.802120921140017</v>
      </c>
      <c r="K54" s="53" t="s">
        <v>260</v>
      </c>
      <c r="L54" s="48"/>
      <c r="M54" s="95"/>
      <c r="N54" s="95"/>
      <c r="O54" s="95"/>
    </row>
    <row r="55" spans="1:15" ht="15.75">
      <c r="A55" s="78" t="s">
        <v>131</v>
      </c>
      <c r="B55" s="70">
        <v>6623.538862926294</v>
      </c>
      <c r="C55" s="71">
        <v>1059.4979497484492</v>
      </c>
      <c r="D55" s="72">
        <f t="shared" si="10"/>
        <v>7683.0368126747435</v>
      </c>
      <c r="E55" s="70">
        <v>6463.922837462834</v>
      </c>
      <c r="F55" s="71">
        <v>1072.5634160320408</v>
      </c>
      <c r="G55" s="72">
        <f t="shared" si="11"/>
        <v>7536.486253494874</v>
      </c>
      <c r="H55" s="54">
        <f t="shared" si="7"/>
        <v>-2.4098299831359613</v>
      </c>
      <c r="I55" s="51">
        <f t="shared" si="8"/>
        <v>1.2331752304658699</v>
      </c>
      <c r="J55" s="52">
        <f t="shared" si="9"/>
        <v>-1.9074561628821565</v>
      </c>
      <c r="K55" s="53" t="s">
        <v>262</v>
      </c>
      <c r="L55" s="48"/>
      <c r="M55" s="95"/>
      <c r="N55" s="95"/>
      <c r="O55" s="95"/>
    </row>
    <row r="56" spans="1:15" ht="15.75">
      <c r="A56" s="78" t="s">
        <v>132</v>
      </c>
      <c r="B56" s="70">
        <v>41811.89987237952</v>
      </c>
      <c r="C56" s="71">
        <v>8789.290329193487</v>
      </c>
      <c r="D56" s="72">
        <f t="shared" si="10"/>
        <v>50601.19020157301</v>
      </c>
      <c r="E56" s="70">
        <v>36891.46719631319</v>
      </c>
      <c r="F56" s="71">
        <v>5301.121713089654</v>
      </c>
      <c r="G56" s="72">
        <f t="shared" si="11"/>
        <v>42192.588909402846</v>
      </c>
      <c r="H56" s="54">
        <f t="shared" si="7"/>
        <v>-11.768019848619018</v>
      </c>
      <c r="I56" s="51">
        <f t="shared" si="8"/>
        <v>-39.68657861395177</v>
      </c>
      <c r="J56" s="52">
        <f t="shared" si="9"/>
        <v>-16.61739824433768</v>
      </c>
      <c r="K56" s="53" t="s">
        <v>263</v>
      </c>
      <c r="L56" s="48"/>
      <c r="M56" s="95"/>
      <c r="N56" s="95"/>
      <c r="O56" s="95"/>
    </row>
    <row r="57" spans="1:15" ht="15.75">
      <c r="A57" s="78" t="s">
        <v>133</v>
      </c>
      <c r="B57" s="70">
        <v>3147.0532091097307</v>
      </c>
      <c r="C57" s="71">
        <v>4740.946790890268</v>
      </c>
      <c r="D57" s="72">
        <f t="shared" si="10"/>
        <v>7887.999999999998</v>
      </c>
      <c r="E57" s="70">
        <v>3144.7007246376816</v>
      </c>
      <c r="F57" s="71">
        <v>5292.299275362318</v>
      </c>
      <c r="G57" s="72">
        <f t="shared" si="11"/>
        <v>8437</v>
      </c>
      <c r="H57" s="54">
        <f t="shared" si="7"/>
        <v>-0.07475197639618623</v>
      </c>
      <c r="I57" s="51">
        <f t="shared" si="8"/>
        <v>11.629586004455367</v>
      </c>
      <c r="J57" s="52">
        <f t="shared" si="9"/>
        <v>6.959939148073047</v>
      </c>
      <c r="K57" s="53" t="s">
        <v>264</v>
      </c>
      <c r="L57" s="48"/>
      <c r="M57" s="95"/>
      <c r="N57" s="95"/>
      <c r="O57" s="95"/>
    </row>
    <row r="58" spans="1:15" ht="15.75">
      <c r="A58" s="78" t="s">
        <v>134</v>
      </c>
      <c r="B58" s="70">
        <v>1784.9444444444446</v>
      </c>
      <c r="C58" s="71">
        <v>220.05555555555554</v>
      </c>
      <c r="D58" s="72">
        <f t="shared" si="10"/>
        <v>2005</v>
      </c>
      <c r="E58" s="70">
        <v>1256.4333333333332</v>
      </c>
      <c r="F58" s="71">
        <v>155.56666666666663</v>
      </c>
      <c r="G58" s="72">
        <f t="shared" si="11"/>
        <v>1411.9999999999998</v>
      </c>
      <c r="H58" s="54">
        <f t="shared" si="7"/>
        <v>-29.609387158019253</v>
      </c>
      <c r="I58" s="51">
        <f t="shared" si="8"/>
        <v>-29.305730876041412</v>
      </c>
      <c r="J58" s="52">
        <f t="shared" si="9"/>
        <v>-29.576059850374076</v>
      </c>
      <c r="K58" s="53" t="s">
        <v>265</v>
      </c>
      <c r="L58" s="48"/>
      <c r="M58" s="95"/>
      <c r="N58" s="95"/>
      <c r="O58" s="95"/>
    </row>
    <row r="59" spans="1:15" ht="15.75">
      <c r="A59" s="78" t="s">
        <v>135</v>
      </c>
      <c r="B59" s="70">
        <v>360.3797643195209</v>
      </c>
      <c r="C59" s="71">
        <v>45.620235680479084</v>
      </c>
      <c r="D59" s="72">
        <f t="shared" si="10"/>
        <v>406</v>
      </c>
      <c r="E59" s="70">
        <v>268.80392156862746</v>
      </c>
      <c r="F59" s="71">
        <v>36.19607843137255</v>
      </c>
      <c r="G59" s="72">
        <f t="shared" si="11"/>
        <v>305</v>
      </c>
      <c r="H59" s="54">
        <f>(E59-B59)/B59*100</f>
        <v>-25.41092808687788</v>
      </c>
      <c r="I59" s="51">
        <f>(F59-C59)/C59*100</f>
        <v>-20.657844284524675</v>
      </c>
      <c r="J59" s="52">
        <f>(G59-D59)/D59*100</f>
        <v>-24.876847290640395</v>
      </c>
      <c r="K59" s="53" t="s">
        <v>281</v>
      </c>
      <c r="L59" s="48"/>
      <c r="M59" s="95"/>
      <c r="N59" s="95"/>
      <c r="O59" s="95"/>
    </row>
    <row r="60" spans="1:15" ht="15.75">
      <c r="A60" s="78" t="s">
        <v>139</v>
      </c>
      <c r="B60" s="70">
        <v>8837.572159090052</v>
      </c>
      <c r="C60" s="71">
        <v>1543.6157811228877</v>
      </c>
      <c r="D60" s="72">
        <f t="shared" si="10"/>
        <v>10381.18794021294</v>
      </c>
      <c r="E60" s="70">
        <v>8802.208436583047</v>
      </c>
      <c r="F60" s="71">
        <v>1588.4720302474184</v>
      </c>
      <c r="G60" s="72">
        <f t="shared" si="11"/>
        <v>10390.680466830465</v>
      </c>
      <c r="H60" s="54">
        <f t="shared" si="7"/>
        <v>-0.40015200861054495</v>
      </c>
      <c r="I60" s="51">
        <f t="shared" si="8"/>
        <v>2.905920610108071</v>
      </c>
      <c r="J60" s="52">
        <f t="shared" si="9"/>
        <v>0.09143969526603485</v>
      </c>
      <c r="K60" s="53" t="s">
        <v>266</v>
      </c>
      <c r="L60" s="48"/>
      <c r="M60" s="95"/>
      <c r="N60" s="95"/>
      <c r="O60" s="95"/>
    </row>
    <row r="61" spans="1:15" ht="15.75">
      <c r="A61" s="78" t="s">
        <v>140</v>
      </c>
      <c r="B61" s="70">
        <v>6457.058286372518</v>
      </c>
      <c r="C61" s="71">
        <v>316.40294278184996</v>
      </c>
      <c r="D61" s="72">
        <f t="shared" si="10"/>
        <v>6773.461229154367</v>
      </c>
      <c r="E61" s="70">
        <v>6467.908444953706</v>
      </c>
      <c r="F61" s="71">
        <v>391.30096518390656</v>
      </c>
      <c r="G61" s="72">
        <f t="shared" si="11"/>
        <v>6859.209410137612</v>
      </c>
      <c r="H61" s="54">
        <f t="shared" si="7"/>
        <v>0.16803563015819836</v>
      </c>
      <c r="I61" s="51">
        <f t="shared" si="8"/>
        <v>23.671721174128418</v>
      </c>
      <c r="J61" s="52">
        <f t="shared" si="9"/>
        <v>1.2659433350584108</v>
      </c>
      <c r="K61" s="53" t="s">
        <v>267</v>
      </c>
      <c r="L61" s="48"/>
      <c r="M61" s="95"/>
      <c r="N61" s="95"/>
      <c r="O61" s="95"/>
    </row>
    <row r="62" spans="1:15" ht="15.75">
      <c r="A62" s="78" t="s">
        <v>141</v>
      </c>
      <c r="B62" s="70">
        <v>22586.12134633281</v>
      </c>
      <c r="C62" s="71">
        <v>1940.5427749213795</v>
      </c>
      <c r="D62" s="72">
        <f t="shared" si="10"/>
        <v>24526.664121254187</v>
      </c>
      <c r="E62" s="70">
        <v>18766.569158053942</v>
      </c>
      <c r="F62" s="71">
        <v>1482.0290138771027</v>
      </c>
      <c r="G62" s="72">
        <f t="shared" si="11"/>
        <v>20248.598171931044</v>
      </c>
      <c r="H62" s="54">
        <f t="shared" si="7"/>
        <v>-16.91105847573527</v>
      </c>
      <c r="I62" s="51">
        <f t="shared" si="8"/>
        <v>-23.628119254565437</v>
      </c>
      <c r="J62" s="52">
        <f t="shared" si="9"/>
        <v>-17.442510437511473</v>
      </c>
      <c r="K62" s="53" t="s">
        <v>268</v>
      </c>
      <c r="L62" s="48"/>
      <c r="M62" s="95"/>
      <c r="N62" s="95"/>
      <c r="O62" s="95"/>
    </row>
    <row r="63" spans="1:15" ht="15.75">
      <c r="A63" s="78" t="s">
        <v>142</v>
      </c>
      <c r="B63" s="70">
        <v>3367.9412118570203</v>
      </c>
      <c r="C63" s="71">
        <v>124.87554489973844</v>
      </c>
      <c r="D63" s="72">
        <f t="shared" si="10"/>
        <v>3492.816756756759</v>
      </c>
      <c r="E63" s="70">
        <v>3440.210993897125</v>
      </c>
      <c r="F63" s="71">
        <v>124.95008718395813</v>
      </c>
      <c r="G63" s="72">
        <f t="shared" si="11"/>
        <v>3565.161081081083</v>
      </c>
      <c r="H63" s="54">
        <f t="shared" si="7"/>
        <v>2.145814831496309</v>
      </c>
      <c r="I63" s="51">
        <f t="shared" si="8"/>
        <v>0.059693260421436536</v>
      </c>
      <c r="J63" s="52">
        <f t="shared" si="9"/>
        <v>2.071231597946729</v>
      </c>
      <c r="K63" s="53" t="s">
        <v>269</v>
      </c>
      <c r="L63" s="48"/>
      <c r="M63" s="95"/>
      <c r="N63" s="95"/>
      <c r="O63" s="95"/>
    </row>
    <row r="64" spans="1:15" ht="16.5" customHeight="1">
      <c r="A64" s="78" t="s">
        <v>143</v>
      </c>
      <c r="B64" s="70">
        <v>484.74074074074065</v>
      </c>
      <c r="C64" s="71">
        <v>207.25925925925927</v>
      </c>
      <c r="D64" s="72">
        <f t="shared" si="10"/>
        <v>691.9999999999999</v>
      </c>
      <c r="E64" s="70">
        <v>468.59259259259267</v>
      </c>
      <c r="F64" s="71">
        <v>177.4074074074074</v>
      </c>
      <c r="G64" s="72">
        <f t="shared" si="11"/>
        <v>646</v>
      </c>
      <c r="H64" s="54">
        <f t="shared" si="7"/>
        <v>-3.3312958435207483</v>
      </c>
      <c r="I64" s="51">
        <f t="shared" si="8"/>
        <v>-14.403145103645473</v>
      </c>
      <c r="J64" s="52">
        <f t="shared" si="9"/>
        <v>-6.64739884393062</v>
      </c>
      <c r="K64" s="53" t="s">
        <v>271</v>
      </c>
      <c r="L64" s="48"/>
      <c r="M64" s="95"/>
      <c r="N64" s="95"/>
      <c r="O64" s="95"/>
    </row>
    <row r="65" spans="1:15" ht="15.75">
      <c r="A65" s="78" t="s">
        <v>145</v>
      </c>
      <c r="B65" s="70">
        <v>8646.879858215181</v>
      </c>
      <c r="C65" s="71">
        <v>2588.787572977482</v>
      </c>
      <c r="D65" s="72">
        <f t="shared" si="10"/>
        <v>11235.667431192664</v>
      </c>
      <c r="E65" s="70">
        <v>7228.716631915486</v>
      </c>
      <c r="F65" s="71">
        <v>1829.2925423964414</v>
      </c>
      <c r="G65" s="72">
        <f t="shared" si="11"/>
        <v>9058.009174311926</v>
      </c>
      <c r="H65" s="54">
        <f t="shared" si="7"/>
        <v>-16.400866550173408</v>
      </c>
      <c r="I65" s="51">
        <f t="shared" si="8"/>
        <v>-29.337866053934697</v>
      </c>
      <c r="J65" s="52">
        <f t="shared" si="9"/>
        <v>-19.38165462992508</v>
      </c>
      <c r="K65" s="53" t="s">
        <v>270</v>
      </c>
      <c r="L65" s="48"/>
      <c r="M65" s="95"/>
      <c r="N65" s="95"/>
      <c r="O65" s="95"/>
    </row>
    <row r="66" spans="1:15" ht="15.75">
      <c r="A66" s="78" t="s">
        <v>146</v>
      </c>
      <c r="B66" s="70">
        <v>1815.0487479111298</v>
      </c>
      <c r="C66" s="71">
        <v>354.1586530382063</v>
      </c>
      <c r="D66" s="72">
        <f t="shared" si="10"/>
        <v>2169.2074009493363</v>
      </c>
      <c r="E66" s="70">
        <v>1649.9563350873816</v>
      </c>
      <c r="F66" s="71">
        <v>411.09423160834643</v>
      </c>
      <c r="G66" s="72">
        <f t="shared" si="11"/>
        <v>2061.050566695728</v>
      </c>
      <c r="H66" s="54">
        <f t="shared" si="7"/>
        <v>-9.095756409503974</v>
      </c>
      <c r="I66" s="51">
        <f t="shared" si="8"/>
        <v>16.076291820546874</v>
      </c>
      <c r="J66" s="52">
        <f t="shared" si="9"/>
        <v>-4.986007064436274</v>
      </c>
      <c r="K66" s="53" t="s">
        <v>272</v>
      </c>
      <c r="L66" s="48"/>
      <c r="M66" s="95"/>
      <c r="N66" s="95"/>
      <c r="O66" s="95"/>
    </row>
    <row r="67" spans="1:15" ht="15.75">
      <c r="A67" s="78" t="s">
        <v>147</v>
      </c>
      <c r="B67" s="70">
        <v>639.2415102189402</v>
      </c>
      <c r="C67" s="71">
        <v>277.0720786312341</v>
      </c>
      <c r="D67" s="72">
        <f t="shared" si="10"/>
        <v>916.3135888501743</v>
      </c>
      <c r="E67" s="70">
        <v>565.9735295647199</v>
      </c>
      <c r="F67" s="71">
        <v>120.9184564979978</v>
      </c>
      <c r="G67" s="72">
        <f t="shared" si="11"/>
        <v>686.8919860627177</v>
      </c>
      <c r="H67" s="54">
        <f t="shared" si="7"/>
        <v>-11.461705706365349</v>
      </c>
      <c r="I67" s="51">
        <f t="shared" si="8"/>
        <v>-56.358483649688566</v>
      </c>
      <c r="J67" s="52">
        <f t="shared" si="9"/>
        <v>-25.037455034945367</v>
      </c>
      <c r="K67" s="53" t="s">
        <v>273</v>
      </c>
      <c r="L67" s="48"/>
      <c r="M67" s="95"/>
      <c r="N67" s="95"/>
      <c r="O67" s="95"/>
    </row>
    <row r="68" spans="1:15" ht="15.75">
      <c r="A68" s="78" t="s">
        <v>28</v>
      </c>
      <c r="B68" s="70">
        <v>162789.02167508527</v>
      </c>
      <c r="C68" s="71">
        <v>40950.71046303017</v>
      </c>
      <c r="D68" s="72">
        <f t="shared" si="10"/>
        <v>203739.73213811545</v>
      </c>
      <c r="E68" s="70">
        <v>147231.79493515578</v>
      </c>
      <c r="F68" s="71">
        <v>37386.55201050008</v>
      </c>
      <c r="G68" s="72">
        <f t="shared" si="11"/>
        <v>184618.34694565585</v>
      </c>
      <c r="H68" s="54">
        <f t="shared" si="7"/>
        <v>-9.556680530325048</v>
      </c>
      <c r="I68" s="51">
        <f t="shared" si="8"/>
        <v>-8.703532642608893</v>
      </c>
      <c r="J68" s="52">
        <f t="shared" si="9"/>
        <v>-9.385201890565547</v>
      </c>
      <c r="K68" s="53" t="s">
        <v>274</v>
      </c>
      <c r="L68" s="48"/>
      <c r="M68" s="95"/>
      <c r="N68" s="95"/>
      <c r="O68" s="95"/>
    </row>
    <row r="69" spans="1:15" ht="15.75">
      <c r="A69" s="78" t="s">
        <v>148</v>
      </c>
      <c r="B69" s="70">
        <v>11903.552247426034</v>
      </c>
      <c r="C69" s="71">
        <v>3588.5204831428914</v>
      </c>
      <c r="D69" s="72">
        <f t="shared" si="10"/>
        <v>15492.072730568925</v>
      </c>
      <c r="E69" s="70">
        <v>9322.621816224313</v>
      </c>
      <c r="F69" s="71">
        <v>3165.712681765007</v>
      </c>
      <c r="G69" s="72">
        <f t="shared" si="11"/>
        <v>12488.334497989319</v>
      </c>
      <c r="H69" s="54">
        <f t="shared" si="7"/>
        <v>-21.682018758390452</v>
      </c>
      <c r="I69" s="51">
        <f t="shared" si="8"/>
        <v>-11.78223179619646</v>
      </c>
      <c r="J69" s="52">
        <f t="shared" si="9"/>
        <v>-19.388872520928953</v>
      </c>
      <c r="K69" s="53" t="s">
        <v>275</v>
      </c>
      <c r="L69" s="48"/>
      <c r="M69" s="95"/>
      <c r="N69" s="95"/>
      <c r="O69" s="95"/>
    </row>
    <row r="70" spans="1:15" ht="15.75">
      <c r="A70" s="78" t="s">
        <v>149</v>
      </c>
      <c r="B70" s="70">
        <v>2355.9307034632184</v>
      </c>
      <c r="C70" s="71">
        <v>936.5506420126927</v>
      </c>
      <c r="D70" s="72">
        <f t="shared" si="10"/>
        <v>3292.481345475911</v>
      </c>
      <c r="E70" s="70">
        <v>2050.368639919411</v>
      </c>
      <c r="F70" s="71">
        <v>678.6583871076157</v>
      </c>
      <c r="G70" s="72">
        <f t="shared" si="11"/>
        <v>2729.0270270270266</v>
      </c>
      <c r="H70" s="54">
        <f t="shared" si="7"/>
        <v>-12.969908796325416</v>
      </c>
      <c r="I70" s="51">
        <f t="shared" si="8"/>
        <v>-27.536391876348947</v>
      </c>
      <c r="J70" s="52">
        <f t="shared" si="9"/>
        <v>-17.113364035398657</v>
      </c>
      <c r="K70" s="53" t="s">
        <v>276</v>
      </c>
      <c r="L70" s="48"/>
      <c r="M70" s="95"/>
      <c r="N70" s="95"/>
      <c r="O70" s="95"/>
    </row>
    <row r="71" spans="1:15" ht="15.75">
      <c r="A71" s="78" t="s">
        <v>150</v>
      </c>
      <c r="B71" s="70">
        <v>25724.497944965042</v>
      </c>
      <c r="C71" s="71">
        <v>34527.30814176432</v>
      </c>
      <c r="D71" s="72">
        <f t="shared" si="10"/>
        <v>60251.80608672936</v>
      </c>
      <c r="E71" s="70">
        <v>22180.64854700367</v>
      </c>
      <c r="F71" s="71">
        <v>24257.903699600287</v>
      </c>
      <c r="G71" s="72">
        <f t="shared" si="11"/>
        <v>46438.552246603955</v>
      </c>
      <c r="H71" s="54">
        <f aca="true" t="shared" si="12" ref="H71:H102">(E71-B71)/B71*100</f>
        <v>-13.776165449537936</v>
      </c>
      <c r="I71" s="51">
        <f aca="true" t="shared" si="13" ref="I71:I102">(F71-C71)/C71*100</f>
        <v>-29.742847024156323</v>
      </c>
      <c r="J71" s="52">
        <f aca="true" t="shared" si="14" ref="J71:J102">(G71-D71)/D71*100</f>
        <v>-22.925875151762156</v>
      </c>
      <c r="K71" s="53" t="s">
        <v>277</v>
      </c>
      <c r="L71" s="48"/>
      <c r="M71" s="95"/>
      <c r="N71" s="95"/>
      <c r="O71" s="95"/>
    </row>
    <row r="72" spans="1:15" ht="15.75">
      <c r="A72" s="78" t="s">
        <v>151</v>
      </c>
      <c r="B72" s="70">
        <v>1215.963653308481</v>
      </c>
      <c r="C72" s="71">
        <v>444.0363466915191</v>
      </c>
      <c r="D72" s="72">
        <f t="shared" si="10"/>
        <v>1660.0000000000002</v>
      </c>
      <c r="E72" s="70">
        <v>1285.9163966922588</v>
      </c>
      <c r="F72" s="71">
        <v>733.0836033077413</v>
      </c>
      <c r="G72" s="72">
        <f t="shared" si="11"/>
        <v>2019</v>
      </c>
      <c r="H72" s="54">
        <f t="shared" si="12"/>
        <v>5.752864667742763</v>
      </c>
      <c r="I72" s="51">
        <f t="shared" si="13"/>
        <v>65.0954046374562</v>
      </c>
      <c r="J72" s="52">
        <f t="shared" si="14"/>
        <v>21.626506024096372</v>
      </c>
      <c r="K72" s="53" t="s">
        <v>278</v>
      </c>
      <c r="L72" s="48"/>
      <c r="M72" s="95"/>
      <c r="N72" s="95"/>
      <c r="O72" s="95"/>
    </row>
    <row r="73" spans="1:15" ht="15.75">
      <c r="A73" s="78" t="s">
        <v>152</v>
      </c>
      <c r="B73" s="70">
        <v>4194.5508955595915</v>
      </c>
      <c r="C73" s="71">
        <v>1860.3608303956132</v>
      </c>
      <c r="D73" s="72">
        <f t="shared" si="10"/>
        <v>6054.911725955205</v>
      </c>
      <c r="E73" s="70">
        <v>3971.094575772837</v>
      </c>
      <c r="F73" s="71">
        <v>876.2624729755166</v>
      </c>
      <c r="G73" s="72">
        <f t="shared" si="11"/>
        <v>4847.357048748354</v>
      </c>
      <c r="H73" s="54">
        <f t="shared" si="12"/>
        <v>-5.327300236678701</v>
      </c>
      <c r="I73" s="51">
        <f t="shared" si="13"/>
        <v>-52.89825185207883</v>
      </c>
      <c r="J73" s="52">
        <f t="shared" si="14"/>
        <v>-19.943390289746144</v>
      </c>
      <c r="K73" s="53" t="s">
        <v>279</v>
      </c>
      <c r="L73" s="48"/>
      <c r="M73" s="95"/>
      <c r="N73" s="95"/>
      <c r="O73" s="95"/>
    </row>
    <row r="74" spans="1:15" ht="15.75">
      <c r="A74" s="78" t="s">
        <v>153</v>
      </c>
      <c r="B74" s="70">
        <v>1126.0606230407525</v>
      </c>
      <c r="C74" s="71">
        <v>527.0739224137932</v>
      </c>
      <c r="D74" s="72">
        <f t="shared" si="10"/>
        <v>1653.1345454545458</v>
      </c>
      <c r="E74" s="70">
        <v>937.3891046238246</v>
      </c>
      <c r="F74" s="71">
        <v>319.19816810344827</v>
      </c>
      <c r="G74" s="72">
        <f t="shared" si="11"/>
        <v>1256.5872727272729</v>
      </c>
      <c r="H74" s="54">
        <f t="shared" si="12"/>
        <v>-16.75500541946398</v>
      </c>
      <c r="I74" s="51">
        <f t="shared" si="13"/>
        <v>-39.43958247039712</v>
      </c>
      <c r="J74" s="52">
        <f t="shared" si="14"/>
        <v>-23.98759821562124</v>
      </c>
      <c r="K74" s="53" t="s">
        <v>280</v>
      </c>
      <c r="L74" s="48"/>
      <c r="M74" s="95"/>
      <c r="N74" s="95"/>
      <c r="O74" s="95"/>
    </row>
    <row r="75" spans="1:15" ht="15.75">
      <c r="A75" s="78" t="s">
        <v>158</v>
      </c>
      <c r="B75" s="70">
        <v>503.1409090909091</v>
      </c>
      <c r="C75" s="71">
        <v>615.6045454545455</v>
      </c>
      <c r="D75" s="72">
        <f t="shared" si="10"/>
        <v>1118.7454545454545</v>
      </c>
      <c r="E75" s="70">
        <v>521.8636363636365</v>
      </c>
      <c r="F75" s="71">
        <v>548.1181818181819</v>
      </c>
      <c r="G75" s="72">
        <f t="shared" si="11"/>
        <v>1069.9818181818184</v>
      </c>
      <c r="H75" s="54">
        <f t="shared" si="12"/>
        <v>3.721169742797545</v>
      </c>
      <c r="I75" s="51">
        <f t="shared" si="13"/>
        <v>-10.962616201368926</v>
      </c>
      <c r="J75" s="52">
        <f t="shared" si="14"/>
        <v>-4.358778501893333</v>
      </c>
      <c r="K75" s="53" t="s">
        <v>282</v>
      </c>
      <c r="L75" s="48"/>
      <c r="M75" s="95"/>
      <c r="N75" s="95"/>
      <c r="O75" s="95"/>
    </row>
    <row r="76" spans="1:15" ht="15.75">
      <c r="A76" s="78" t="s">
        <v>159</v>
      </c>
      <c r="B76" s="70">
        <v>416.2105263157894</v>
      </c>
      <c r="C76" s="71">
        <v>418.7894736842106</v>
      </c>
      <c r="D76" s="72">
        <f t="shared" si="10"/>
        <v>835</v>
      </c>
      <c r="E76" s="70">
        <v>666.4736842105264</v>
      </c>
      <c r="F76" s="71">
        <v>286.52631578947376</v>
      </c>
      <c r="G76" s="72">
        <f t="shared" si="11"/>
        <v>953.0000000000001</v>
      </c>
      <c r="H76" s="54">
        <f t="shared" si="12"/>
        <v>60.128983308042514</v>
      </c>
      <c r="I76" s="51">
        <f t="shared" si="13"/>
        <v>-31.58225461857483</v>
      </c>
      <c r="J76" s="52">
        <f t="shared" si="14"/>
        <v>14.13173652694612</v>
      </c>
      <c r="K76" s="53" t="s">
        <v>283</v>
      </c>
      <c r="L76" s="48"/>
      <c r="M76" s="95"/>
      <c r="N76" s="95"/>
      <c r="O76" s="95"/>
    </row>
    <row r="77" spans="1:15" ht="18" customHeight="1">
      <c r="A77" s="78" t="s">
        <v>160</v>
      </c>
      <c r="B77" s="70">
        <v>235.60588235294114</v>
      </c>
      <c r="C77" s="71">
        <v>5.394117647058824</v>
      </c>
      <c r="D77" s="72">
        <f t="shared" si="10"/>
        <v>240.99999999999997</v>
      </c>
      <c r="E77" s="70">
        <v>212.46862745098036</v>
      </c>
      <c r="F77" s="71">
        <v>28.53137254901961</v>
      </c>
      <c r="G77" s="72">
        <f t="shared" si="11"/>
        <v>240.99999999999997</v>
      </c>
      <c r="H77" s="54">
        <f t="shared" si="12"/>
        <v>-9.820321407468434</v>
      </c>
      <c r="I77" s="51">
        <f t="shared" si="13"/>
        <v>428.93493275172665</v>
      </c>
      <c r="J77" s="52">
        <f t="shared" si="14"/>
        <v>0</v>
      </c>
      <c r="K77" s="61" t="s">
        <v>284</v>
      </c>
      <c r="L77" s="48"/>
      <c r="M77" s="95"/>
      <c r="N77" s="95"/>
      <c r="O77" s="95"/>
    </row>
    <row r="78" spans="1:15" ht="15.75">
      <c r="A78" s="78" t="s">
        <v>53</v>
      </c>
      <c r="B78" s="70">
        <v>879.3000000000001</v>
      </c>
      <c r="C78" s="71">
        <v>92.7</v>
      </c>
      <c r="D78" s="72">
        <f t="shared" si="10"/>
        <v>972.0000000000001</v>
      </c>
      <c r="E78" s="70">
        <v>955.3</v>
      </c>
      <c r="F78" s="71">
        <v>73.69999999999999</v>
      </c>
      <c r="G78" s="72">
        <f t="shared" si="11"/>
        <v>1029</v>
      </c>
      <c r="H78" s="54">
        <f t="shared" si="12"/>
        <v>8.643238940065947</v>
      </c>
      <c r="I78" s="51">
        <f t="shared" si="13"/>
        <v>-20.496224379719543</v>
      </c>
      <c r="J78" s="52">
        <f t="shared" si="14"/>
        <v>5.864197530864185</v>
      </c>
      <c r="K78" s="53" t="s">
        <v>285</v>
      </c>
      <c r="L78" s="48"/>
      <c r="M78" s="95"/>
      <c r="N78" s="95"/>
      <c r="O78" s="95"/>
    </row>
    <row r="79" spans="1:15" ht="15.75">
      <c r="A79" s="78" t="s">
        <v>161</v>
      </c>
      <c r="B79" s="70">
        <v>4121.471916971917</v>
      </c>
      <c r="C79" s="71">
        <v>492.5280830280831</v>
      </c>
      <c r="D79" s="72">
        <f t="shared" si="10"/>
        <v>4614</v>
      </c>
      <c r="E79" s="70">
        <v>5377.637362637363</v>
      </c>
      <c r="F79" s="71">
        <v>526.3626373626373</v>
      </c>
      <c r="G79" s="72">
        <f t="shared" si="11"/>
        <v>5904.000000000001</v>
      </c>
      <c r="H79" s="54">
        <f t="shared" si="12"/>
        <v>30.47856375031089</v>
      </c>
      <c r="I79" s="51">
        <f t="shared" si="13"/>
        <v>6.869568558718115</v>
      </c>
      <c r="J79" s="52">
        <f t="shared" si="14"/>
        <v>27.958387516254895</v>
      </c>
      <c r="K79" s="53" t="s">
        <v>286</v>
      </c>
      <c r="L79" s="48"/>
      <c r="M79" s="95"/>
      <c r="N79" s="95"/>
      <c r="O79" s="95"/>
    </row>
    <row r="80" spans="1:15" ht="15.75">
      <c r="A80" s="78" t="s">
        <v>29</v>
      </c>
      <c r="B80" s="70">
        <v>381.05572755417955</v>
      </c>
      <c r="C80" s="71">
        <v>52.94427244582044</v>
      </c>
      <c r="D80" s="72">
        <f t="shared" si="10"/>
        <v>434</v>
      </c>
      <c r="E80" s="70">
        <v>393.140350877193</v>
      </c>
      <c r="F80" s="71">
        <v>49.85964912280702</v>
      </c>
      <c r="G80" s="72">
        <f t="shared" si="11"/>
        <v>443</v>
      </c>
      <c r="H80" s="54">
        <f t="shared" si="12"/>
        <v>3.171353282255863</v>
      </c>
      <c r="I80" s="51">
        <f t="shared" si="13"/>
        <v>-5.826170009551101</v>
      </c>
      <c r="J80" s="52">
        <f t="shared" si="14"/>
        <v>2.0737327188940093</v>
      </c>
      <c r="K80" s="53" t="s">
        <v>287</v>
      </c>
      <c r="L80" s="48"/>
      <c r="M80" s="95"/>
      <c r="N80" s="95"/>
      <c r="O80" s="95"/>
    </row>
    <row r="81" spans="1:15" ht="15.75">
      <c r="A81" s="78" t="s">
        <v>154</v>
      </c>
      <c r="B81" s="70">
        <v>1195.1176904176905</v>
      </c>
      <c r="C81" s="71">
        <v>37.93636363636364</v>
      </c>
      <c r="D81" s="72">
        <f t="shared" si="10"/>
        <v>1233.0540540540542</v>
      </c>
      <c r="E81" s="70">
        <v>1078.1584414293975</v>
      </c>
      <c r="F81" s="71">
        <v>36.22458221925133</v>
      </c>
      <c r="G81" s="72">
        <f t="shared" si="11"/>
        <v>1114.3830236486488</v>
      </c>
      <c r="H81" s="54">
        <f t="shared" si="12"/>
        <v>-9.786421030000488</v>
      </c>
      <c r="I81" s="51">
        <f t="shared" si="13"/>
        <v>-4.512244329795199</v>
      </c>
      <c r="J81" s="52">
        <f t="shared" si="14"/>
        <v>-9.62415475746882</v>
      </c>
      <c r="K81" s="53" t="s">
        <v>288</v>
      </c>
      <c r="L81" s="48"/>
      <c r="M81" s="95"/>
      <c r="N81" s="95"/>
      <c r="O81" s="95"/>
    </row>
    <row r="82" spans="1:15" ht="15.75">
      <c r="A82" s="78" t="s">
        <v>155</v>
      </c>
      <c r="B82" s="70">
        <v>972.6067951318457</v>
      </c>
      <c r="C82" s="71">
        <v>187.14320486815416</v>
      </c>
      <c r="D82" s="72">
        <f t="shared" si="10"/>
        <v>1159.75</v>
      </c>
      <c r="E82" s="70">
        <v>919.1066599053413</v>
      </c>
      <c r="F82" s="71">
        <v>115.47667342799187</v>
      </c>
      <c r="G82" s="72">
        <f t="shared" si="11"/>
        <v>1034.5833333333333</v>
      </c>
      <c r="H82" s="54">
        <f t="shared" si="12"/>
        <v>-5.500695192989269</v>
      </c>
      <c r="I82" s="51">
        <f t="shared" si="13"/>
        <v>-38.29502198097584</v>
      </c>
      <c r="J82" s="52">
        <f t="shared" si="14"/>
        <v>-10.79255586692535</v>
      </c>
      <c r="K82" s="53" t="s">
        <v>289</v>
      </c>
      <c r="L82" s="48"/>
      <c r="M82" s="95"/>
      <c r="N82" s="95"/>
      <c r="O82" s="95"/>
    </row>
    <row r="83" spans="1:15" ht="15.75">
      <c r="A83" s="78" t="s">
        <v>43</v>
      </c>
      <c r="B83" s="70">
        <v>17558.682288101318</v>
      </c>
      <c r="C83" s="71">
        <v>28548.18615007242</v>
      </c>
      <c r="D83" s="72">
        <f t="shared" si="10"/>
        <v>46106.86843817374</v>
      </c>
      <c r="E83" s="70">
        <v>14959.53722245041</v>
      </c>
      <c r="F83" s="71">
        <v>4991.8460588072085</v>
      </c>
      <c r="G83" s="72">
        <f t="shared" si="11"/>
        <v>19951.38328125762</v>
      </c>
      <c r="H83" s="54">
        <f t="shared" si="12"/>
        <v>-14.80262028211664</v>
      </c>
      <c r="I83" s="51">
        <f t="shared" si="13"/>
        <v>-82.5143144556855</v>
      </c>
      <c r="J83" s="52">
        <f t="shared" si="14"/>
        <v>-56.72795842118165</v>
      </c>
      <c r="K83" s="53" t="s">
        <v>290</v>
      </c>
      <c r="L83" s="48"/>
      <c r="M83" s="95"/>
      <c r="N83" s="95"/>
      <c r="O83" s="95"/>
    </row>
    <row r="84" spans="1:15" ht="15.75">
      <c r="A84" s="78" t="s">
        <v>45</v>
      </c>
      <c r="B84" s="70">
        <v>466.97877984084886</v>
      </c>
      <c r="C84" s="71">
        <v>5.482758620689656</v>
      </c>
      <c r="D84" s="72">
        <f t="shared" si="10"/>
        <v>472.4615384615385</v>
      </c>
      <c r="E84" s="70">
        <v>382.22094872636393</v>
      </c>
      <c r="F84" s="71">
        <v>0.6143747948802101</v>
      </c>
      <c r="G84" s="72">
        <f t="shared" si="11"/>
        <v>382.83532352124416</v>
      </c>
      <c r="H84" s="54">
        <f t="shared" si="12"/>
        <v>-18.150253239209555</v>
      </c>
      <c r="I84" s="51">
        <f t="shared" si="13"/>
        <v>-88.79442198017227</v>
      </c>
      <c r="J84" s="52">
        <f t="shared" si="14"/>
        <v>-18.970055262517523</v>
      </c>
      <c r="K84" s="53" t="s">
        <v>291</v>
      </c>
      <c r="L84" s="48"/>
      <c r="M84" s="95"/>
      <c r="N84" s="95"/>
      <c r="O84" s="95"/>
    </row>
    <row r="85" spans="1:15" ht="15.75">
      <c r="A85" s="78" t="s">
        <v>30</v>
      </c>
      <c r="B85" s="70">
        <v>943.4862068965518</v>
      </c>
      <c r="C85" s="71">
        <v>215.5137931034483</v>
      </c>
      <c r="D85" s="72">
        <f t="shared" si="10"/>
        <v>1159.0000000000002</v>
      </c>
      <c r="E85" s="70">
        <v>612.0000000000001</v>
      </c>
      <c r="F85" s="71">
        <v>169</v>
      </c>
      <c r="G85" s="72">
        <f t="shared" si="11"/>
        <v>781.0000000000001</v>
      </c>
      <c r="H85" s="54">
        <f t="shared" si="12"/>
        <v>-35.134186856522575</v>
      </c>
      <c r="I85" s="51">
        <f t="shared" si="13"/>
        <v>-21.582745323925195</v>
      </c>
      <c r="J85" s="52">
        <f t="shared" si="14"/>
        <v>-32.61432269197584</v>
      </c>
      <c r="K85" s="53" t="s">
        <v>292</v>
      </c>
      <c r="L85" s="48"/>
      <c r="M85" s="95"/>
      <c r="N85" s="95"/>
      <c r="O85" s="95"/>
    </row>
    <row r="86" spans="1:15" ht="15.75">
      <c r="A86" s="78" t="s">
        <v>157</v>
      </c>
      <c r="B86" s="70">
        <v>528.3989774593223</v>
      </c>
      <c r="C86" s="71">
        <v>25.43652037617555</v>
      </c>
      <c r="D86" s="72">
        <f t="shared" si="10"/>
        <v>553.8354978354978</v>
      </c>
      <c r="E86" s="70">
        <v>507.15043290043286</v>
      </c>
      <c r="F86" s="71">
        <v>13.295454545454549</v>
      </c>
      <c r="G86" s="72">
        <f t="shared" si="11"/>
        <v>520.4458874458874</v>
      </c>
      <c r="H86" s="54">
        <f t="shared" si="12"/>
        <v>-4.021306903555693</v>
      </c>
      <c r="I86" s="51">
        <f t="shared" si="13"/>
        <v>-47.73084388575653</v>
      </c>
      <c r="J86" s="52">
        <f t="shared" si="14"/>
        <v>-6.028795647823919</v>
      </c>
      <c r="K86" s="53" t="s">
        <v>293</v>
      </c>
      <c r="L86" s="48"/>
      <c r="M86" s="95"/>
      <c r="N86" s="95"/>
      <c r="O86" s="95"/>
    </row>
    <row r="87" spans="1:15" ht="16.5" thickBot="1">
      <c r="A87" s="78" t="s">
        <v>199</v>
      </c>
      <c r="B87" s="70">
        <v>18061.16103997885</v>
      </c>
      <c r="C87" s="70">
        <v>951.2911339341874</v>
      </c>
      <c r="D87" s="72">
        <f t="shared" si="10"/>
        <v>19012.45217391304</v>
      </c>
      <c r="E87" s="70">
        <v>3382.5694047440143</v>
      </c>
      <c r="F87" s="70">
        <v>675.4291141284182</v>
      </c>
      <c r="G87" s="72">
        <f>SUM(E87:F87)</f>
        <v>4057.998518872432</v>
      </c>
      <c r="H87" s="54">
        <f t="shared" si="12"/>
        <v>-81.27158382976262</v>
      </c>
      <c r="I87" s="51">
        <f t="shared" si="13"/>
        <v>-28.998695558625275</v>
      </c>
      <c r="J87" s="52">
        <f t="shared" si="14"/>
        <v>-78.65610137107718</v>
      </c>
      <c r="K87" s="53" t="s">
        <v>294</v>
      </c>
      <c r="L87" s="48"/>
      <c r="M87" s="95"/>
      <c r="N87" s="95"/>
      <c r="O87" s="95"/>
    </row>
    <row r="88" spans="1:15" ht="21" customHeight="1" thickBot="1">
      <c r="A88" s="79" t="s">
        <v>210</v>
      </c>
      <c r="B88" s="73">
        <v>590202.2153467481</v>
      </c>
      <c r="C88" s="73">
        <v>176945.48527884544</v>
      </c>
      <c r="D88" s="73">
        <f>SUM(D45:D87)</f>
        <v>767147.7006255935</v>
      </c>
      <c r="E88" s="73">
        <f>SUM(E45:E87)</f>
        <v>536743.0951575456</v>
      </c>
      <c r="F88" s="73">
        <f>SUM(F45:F87)</f>
        <v>134856.36304135047</v>
      </c>
      <c r="G88" s="73">
        <f>SUM(G45:G87)</f>
        <v>671599.4581988964</v>
      </c>
      <c r="H88" s="58">
        <f t="shared" si="12"/>
        <v>-9.057763390094166</v>
      </c>
      <c r="I88" s="59">
        <f t="shared" si="13"/>
        <v>-23.78649117335061</v>
      </c>
      <c r="J88" s="58">
        <f t="shared" si="14"/>
        <v>-12.454999519490118</v>
      </c>
      <c r="K88" s="60" t="s">
        <v>295</v>
      </c>
      <c r="L88" s="48"/>
      <c r="M88" s="95"/>
      <c r="N88" s="95"/>
      <c r="O88" s="95"/>
    </row>
    <row r="89" spans="1:15" ht="15.75">
      <c r="A89" s="78" t="s">
        <v>5</v>
      </c>
      <c r="B89" s="70">
        <v>16512.725275241857</v>
      </c>
      <c r="C89" s="71">
        <v>1017.3858534406339</v>
      </c>
      <c r="D89" s="82">
        <f>SUM(B89:C89)</f>
        <v>17530.111128682493</v>
      </c>
      <c r="E89" s="85">
        <v>19530.732982835998</v>
      </c>
      <c r="F89" s="88">
        <v>1204.8048448670108</v>
      </c>
      <c r="G89" s="72">
        <f>SUM(E89:F89)</f>
        <v>20735.53782770301</v>
      </c>
      <c r="H89" s="54">
        <f t="shared" si="12"/>
        <v>18.2768601626235</v>
      </c>
      <c r="I89" s="51">
        <f t="shared" si="13"/>
        <v>18.4216234963909</v>
      </c>
      <c r="J89" s="52">
        <f t="shared" si="14"/>
        <v>18.28526171620127</v>
      </c>
      <c r="K89" s="53" t="s">
        <v>314</v>
      </c>
      <c r="L89" s="48"/>
      <c r="M89" s="95"/>
      <c r="N89" s="95"/>
      <c r="O89" s="95"/>
    </row>
    <row r="90" spans="1:15" ht="15.75">
      <c r="A90" s="78" t="s">
        <v>6</v>
      </c>
      <c r="B90" s="70">
        <v>20071.94072369438</v>
      </c>
      <c r="C90" s="71">
        <v>15869.110649149721</v>
      </c>
      <c r="D90" s="82">
        <f aca="true" t="shared" si="15" ref="D90:D108">SUM(B90:C90)</f>
        <v>35941.0513728441</v>
      </c>
      <c r="E90" s="87">
        <v>17292.625795063144</v>
      </c>
      <c r="F90" s="89">
        <v>11066.0671840096</v>
      </c>
      <c r="G90" s="72">
        <f>SUM(E90:F90)</f>
        <v>28358.692979072744</v>
      </c>
      <c r="H90" s="54">
        <f t="shared" si="12"/>
        <v>-13.846767320064524</v>
      </c>
      <c r="I90" s="51">
        <f t="shared" si="13"/>
        <v>-30.266620299843154</v>
      </c>
      <c r="J90" s="52">
        <f t="shared" si="14"/>
        <v>-21.09665161186782</v>
      </c>
      <c r="K90" s="53" t="s">
        <v>313</v>
      </c>
      <c r="L90" s="48"/>
      <c r="M90" s="95"/>
      <c r="N90" s="95"/>
      <c r="O90" s="95"/>
    </row>
    <row r="91" spans="1:15" ht="15.75">
      <c r="A91" s="78" t="s">
        <v>7</v>
      </c>
      <c r="B91" s="70">
        <v>582036.7147724495</v>
      </c>
      <c r="C91" s="71">
        <v>562080.8828332182</v>
      </c>
      <c r="D91" s="82">
        <f t="shared" si="15"/>
        <v>1144117.5976056675</v>
      </c>
      <c r="E91" s="87">
        <v>547086.5752830113</v>
      </c>
      <c r="F91" s="89">
        <v>532274.6574437795</v>
      </c>
      <c r="G91" s="72">
        <f aca="true" t="shared" si="16" ref="G91:G108">SUM(E91:F91)</f>
        <v>1079361.232726791</v>
      </c>
      <c r="H91" s="54">
        <f t="shared" si="12"/>
        <v>-6.004799800834232</v>
      </c>
      <c r="I91" s="51">
        <f t="shared" si="13"/>
        <v>-5.302835641589121</v>
      </c>
      <c r="J91" s="52">
        <f t="shared" si="14"/>
        <v>-5.65993959138417</v>
      </c>
      <c r="K91" s="53" t="s">
        <v>311</v>
      </c>
      <c r="L91" s="48"/>
      <c r="M91" s="95"/>
      <c r="N91" s="95"/>
      <c r="O91" s="95"/>
    </row>
    <row r="92" spans="1:15" ht="15.75">
      <c r="A92" s="78" t="s">
        <v>12</v>
      </c>
      <c r="B92" s="70">
        <v>8721.453909319831</v>
      </c>
      <c r="C92" s="71">
        <v>966.2187031690155</v>
      </c>
      <c r="D92" s="82">
        <f t="shared" si="15"/>
        <v>9687.672612488846</v>
      </c>
      <c r="E92" s="87">
        <v>14484.097142082146</v>
      </c>
      <c r="F92" s="89">
        <v>1059.540343435273</v>
      </c>
      <c r="G92" s="72">
        <f t="shared" si="16"/>
        <v>15543.637485517418</v>
      </c>
      <c r="H92" s="54">
        <f t="shared" si="12"/>
        <v>66.07434141920189</v>
      </c>
      <c r="I92" s="51">
        <f t="shared" si="13"/>
        <v>9.65843860817225</v>
      </c>
      <c r="J92" s="52">
        <f t="shared" si="14"/>
        <v>60.447592598033964</v>
      </c>
      <c r="K92" s="53" t="s">
        <v>316</v>
      </c>
      <c r="L92" s="48"/>
      <c r="M92" s="95"/>
      <c r="N92" s="95"/>
      <c r="O92" s="95"/>
    </row>
    <row r="93" spans="1:15" ht="15.75">
      <c r="A93" s="78" t="s">
        <v>13</v>
      </c>
      <c r="B93" s="70">
        <v>49646.559057308135</v>
      </c>
      <c r="C93" s="71">
        <v>17043.785449895528</v>
      </c>
      <c r="D93" s="82">
        <f t="shared" si="15"/>
        <v>66690.34450720367</v>
      </c>
      <c r="E93" s="87">
        <v>57033.562892535796</v>
      </c>
      <c r="F93" s="89">
        <v>21381.098924694805</v>
      </c>
      <c r="G93" s="72">
        <f>SUM(E93:F93)</f>
        <v>78414.6618172306</v>
      </c>
      <c r="H93" s="54">
        <f t="shared" si="12"/>
        <v>14.879185940561715</v>
      </c>
      <c r="I93" s="51">
        <f t="shared" si="13"/>
        <v>25.44806426688423</v>
      </c>
      <c r="J93" s="52">
        <f t="shared" si="14"/>
        <v>17.580232036079092</v>
      </c>
      <c r="K93" s="53" t="s">
        <v>312</v>
      </c>
      <c r="L93" s="48"/>
      <c r="M93" s="95"/>
      <c r="N93" s="95"/>
      <c r="O93" s="95"/>
    </row>
    <row r="94" spans="1:15" ht="15.75">
      <c r="A94" s="78" t="s">
        <v>10</v>
      </c>
      <c r="B94" s="70">
        <v>13729.499735068508</v>
      </c>
      <c r="C94" s="71">
        <v>603.3674737189593</v>
      </c>
      <c r="D94" s="82">
        <f t="shared" si="15"/>
        <v>14332.867208787467</v>
      </c>
      <c r="E94" s="87">
        <v>13729.548362666554</v>
      </c>
      <c r="F94" s="89">
        <v>567.4163640023858</v>
      </c>
      <c r="G94" s="72">
        <f t="shared" si="16"/>
        <v>14296.964726668939</v>
      </c>
      <c r="H94" s="54">
        <f t="shared" si="12"/>
        <v>0.0003541833204704058</v>
      </c>
      <c r="I94" s="51">
        <f t="shared" si="13"/>
        <v>-5.958410302594324</v>
      </c>
      <c r="J94" s="52">
        <f t="shared" si="14"/>
        <v>-0.25049057941816916</v>
      </c>
      <c r="K94" s="53" t="s">
        <v>315</v>
      </c>
      <c r="L94" s="48"/>
      <c r="M94" s="95"/>
      <c r="N94" s="95"/>
      <c r="O94" s="95"/>
    </row>
    <row r="95" spans="1:15" ht="15.75">
      <c r="A95" s="78" t="s">
        <v>8</v>
      </c>
      <c r="B95" s="70">
        <v>316303.0704894465</v>
      </c>
      <c r="C95" s="71">
        <v>873897.7627585162</v>
      </c>
      <c r="D95" s="82">
        <f t="shared" si="15"/>
        <v>1190200.8332479629</v>
      </c>
      <c r="E95" s="87">
        <v>204247.83336127512</v>
      </c>
      <c r="F95" s="89">
        <v>344415.3874915436</v>
      </c>
      <c r="G95" s="72">
        <f t="shared" si="16"/>
        <v>548663.2208528187</v>
      </c>
      <c r="H95" s="54">
        <f t="shared" si="12"/>
        <v>-35.4265410559491</v>
      </c>
      <c r="I95" s="51">
        <f t="shared" si="13"/>
        <v>-60.58859489417006</v>
      </c>
      <c r="J95" s="52">
        <f t="shared" si="14"/>
        <v>-53.90162689135744</v>
      </c>
      <c r="K95" s="53" t="s">
        <v>297</v>
      </c>
      <c r="L95" s="48"/>
      <c r="M95" s="95"/>
      <c r="N95" s="95"/>
      <c r="O95" s="95"/>
    </row>
    <row r="96" spans="1:15" ht="15.75">
      <c r="A96" s="78" t="s">
        <v>9</v>
      </c>
      <c r="B96" s="70">
        <v>367475.9792585097</v>
      </c>
      <c r="C96" s="71">
        <v>5631.483999898224</v>
      </c>
      <c r="D96" s="82">
        <f t="shared" si="15"/>
        <v>373107.46325840795</v>
      </c>
      <c r="E96" s="87">
        <v>321027.81178913056</v>
      </c>
      <c r="F96" s="89">
        <v>4263.282886595927</v>
      </c>
      <c r="G96" s="72">
        <f t="shared" si="16"/>
        <v>325291.0946757265</v>
      </c>
      <c r="H96" s="54">
        <f t="shared" si="12"/>
        <v>-12.639783303143219</v>
      </c>
      <c r="I96" s="51">
        <f t="shared" si="13"/>
        <v>-24.295569575036065</v>
      </c>
      <c r="J96" s="52">
        <f t="shared" si="14"/>
        <v>-12.815709491601526</v>
      </c>
      <c r="K96" s="53" t="s">
        <v>298</v>
      </c>
      <c r="L96" s="48"/>
      <c r="M96" s="95"/>
      <c r="N96" s="95"/>
      <c r="O96" s="95"/>
    </row>
    <row r="97" spans="1:15" ht="15.75">
      <c r="A97" s="78" t="s">
        <v>11</v>
      </c>
      <c r="B97" s="70">
        <v>367574.1650338356</v>
      </c>
      <c r="C97" s="71">
        <v>102667.15132444557</v>
      </c>
      <c r="D97" s="82">
        <f t="shared" si="15"/>
        <v>470241.3163582812</v>
      </c>
      <c r="E97" s="87">
        <v>382759.022828019</v>
      </c>
      <c r="F97" s="89">
        <v>91587.51086749091</v>
      </c>
      <c r="G97" s="72">
        <f t="shared" si="16"/>
        <v>474346.5336955099</v>
      </c>
      <c r="H97" s="54">
        <f t="shared" si="12"/>
        <v>4.131100397870884</v>
      </c>
      <c r="I97" s="51">
        <f t="shared" si="13"/>
        <v>-10.791806643140529</v>
      </c>
      <c r="J97" s="52">
        <f t="shared" si="14"/>
        <v>0.8730022638208388</v>
      </c>
      <c r="K97" s="53" t="s">
        <v>301</v>
      </c>
      <c r="L97" s="48"/>
      <c r="M97" s="95"/>
      <c r="N97" s="95"/>
      <c r="O97" s="95"/>
    </row>
    <row r="98" spans="1:15" ht="15.75">
      <c r="A98" s="78" t="s">
        <v>14</v>
      </c>
      <c r="B98" s="70">
        <v>53638.10082373477</v>
      </c>
      <c r="C98" s="71">
        <v>12220.683815968025</v>
      </c>
      <c r="D98" s="82">
        <f t="shared" si="15"/>
        <v>65858.78463970279</v>
      </c>
      <c r="E98" s="87">
        <v>49217.53194860068</v>
      </c>
      <c r="F98" s="89">
        <v>9554.429359760195</v>
      </c>
      <c r="G98" s="72">
        <f t="shared" si="16"/>
        <v>58771.96130836087</v>
      </c>
      <c r="H98" s="54">
        <f t="shared" si="12"/>
        <v>-8.241471654003824</v>
      </c>
      <c r="I98" s="51">
        <f t="shared" si="13"/>
        <v>-21.817555354177454</v>
      </c>
      <c r="J98" s="52">
        <f t="shared" si="14"/>
        <v>-10.760634849416348</v>
      </c>
      <c r="K98" s="53" t="s">
        <v>300</v>
      </c>
      <c r="L98" s="48"/>
      <c r="M98" s="95"/>
      <c r="N98" s="95"/>
      <c r="O98" s="95"/>
    </row>
    <row r="99" spans="1:15" ht="15.75">
      <c r="A99" s="78" t="s">
        <v>15</v>
      </c>
      <c r="B99" s="70">
        <v>52585.22184520734</v>
      </c>
      <c r="C99" s="71">
        <v>1034.0407859399033</v>
      </c>
      <c r="D99" s="82">
        <f t="shared" si="15"/>
        <v>53619.26263114725</v>
      </c>
      <c r="E99" s="87">
        <v>61169.73833910826</v>
      </c>
      <c r="F99" s="89">
        <v>986.9465909914449</v>
      </c>
      <c r="G99" s="72">
        <f t="shared" si="16"/>
        <v>62156.684930099706</v>
      </c>
      <c r="H99" s="54">
        <f t="shared" si="12"/>
        <v>16.324960117446608</v>
      </c>
      <c r="I99" s="51">
        <f t="shared" si="13"/>
        <v>-4.554384661495889</v>
      </c>
      <c r="J99" s="52">
        <f t="shared" si="14"/>
        <v>15.922304559990529</v>
      </c>
      <c r="K99" s="53" t="s">
        <v>302</v>
      </c>
      <c r="L99" s="48"/>
      <c r="M99" s="95"/>
      <c r="N99" s="95"/>
      <c r="O99" s="95"/>
    </row>
    <row r="100" spans="1:15" ht="15.75">
      <c r="A100" s="78" t="s">
        <v>16</v>
      </c>
      <c r="B100" s="70">
        <v>3987.64347826087</v>
      </c>
      <c r="C100" s="71">
        <v>532.2565217391304</v>
      </c>
      <c r="D100" s="82">
        <f t="shared" si="15"/>
        <v>4519.900000000001</v>
      </c>
      <c r="E100" s="87">
        <v>3914.8318355176475</v>
      </c>
      <c r="F100" s="89">
        <v>265.4954372096248</v>
      </c>
      <c r="G100" s="72">
        <f t="shared" si="16"/>
        <v>4180.327272727272</v>
      </c>
      <c r="H100" s="54">
        <f t="shared" si="12"/>
        <v>-1.8259316094872575</v>
      </c>
      <c r="I100" s="51">
        <f t="shared" si="13"/>
        <v>-50.11889448679232</v>
      </c>
      <c r="J100" s="52">
        <f t="shared" si="14"/>
        <v>-7.512837170572979</v>
      </c>
      <c r="K100" s="53" t="s">
        <v>305</v>
      </c>
      <c r="L100" s="48"/>
      <c r="M100" s="95"/>
      <c r="N100" s="95"/>
      <c r="O100" s="95"/>
    </row>
    <row r="101" spans="1:15" ht="15.75">
      <c r="A101" s="78" t="s">
        <v>17</v>
      </c>
      <c r="B101" s="70">
        <v>9330.084639733534</v>
      </c>
      <c r="C101" s="71">
        <v>920.3147710408782</v>
      </c>
      <c r="D101" s="82">
        <f t="shared" si="15"/>
        <v>10250.399410774411</v>
      </c>
      <c r="E101" s="87">
        <v>9625.887520785716</v>
      </c>
      <c r="F101" s="89">
        <v>401.10911221091624</v>
      </c>
      <c r="G101" s="72">
        <f t="shared" si="16"/>
        <v>10026.996632996632</v>
      </c>
      <c r="H101" s="54">
        <f t="shared" si="12"/>
        <v>3.170420124512728</v>
      </c>
      <c r="I101" s="51">
        <f t="shared" si="13"/>
        <v>-56.41609535862813</v>
      </c>
      <c r="J101" s="52">
        <f t="shared" si="14"/>
        <v>-2.179454368802018</v>
      </c>
      <c r="K101" s="53" t="s">
        <v>306</v>
      </c>
      <c r="L101" s="48"/>
      <c r="M101" s="95"/>
      <c r="N101" s="95"/>
      <c r="O101" s="95"/>
    </row>
    <row r="102" spans="1:15" ht="15.75">
      <c r="A102" s="78" t="s">
        <v>18</v>
      </c>
      <c r="B102" s="70">
        <v>41.59451575322944</v>
      </c>
      <c r="C102" s="71">
        <v>37.03008231751005</v>
      </c>
      <c r="D102" s="82">
        <f t="shared" si="15"/>
        <v>78.6245980707395</v>
      </c>
      <c r="E102" s="87">
        <v>37.59949410820779</v>
      </c>
      <c r="F102" s="89">
        <v>33.95692214434988</v>
      </c>
      <c r="G102" s="72">
        <f t="shared" si="16"/>
        <v>71.55641625255768</v>
      </c>
      <c r="H102" s="54">
        <f t="shared" si="12"/>
        <v>-9.60468362878216</v>
      </c>
      <c r="I102" s="51">
        <f t="shared" si="13"/>
        <v>-8.299090849460503</v>
      </c>
      <c r="J102" s="52">
        <f t="shared" si="14"/>
        <v>-8.989784357081845</v>
      </c>
      <c r="K102" s="53" t="s">
        <v>310</v>
      </c>
      <c r="L102" s="48"/>
      <c r="M102" s="95"/>
      <c r="N102" s="95"/>
      <c r="O102" s="95"/>
    </row>
    <row r="103" spans="1:15" ht="15.75">
      <c r="A103" s="78" t="s">
        <v>19</v>
      </c>
      <c r="B103" s="70">
        <v>15589.173700993819</v>
      </c>
      <c r="C103" s="71">
        <v>1309.2797221440526</v>
      </c>
      <c r="D103" s="82">
        <f t="shared" si="15"/>
        <v>16898.45342313787</v>
      </c>
      <c r="E103" s="87">
        <v>14914.071373876204</v>
      </c>
      <c r="F103" s="89">
        <v>1545.761193477198</v>
      </c>
      <c r="G103" s="72">
        <f t="shared" si="16"/>
        <v>16459.832567353402</v>
      </c>
      <c r="H103" s="54">
        <f aca="true" t="shared" si="17" ref="H103:H110">(E103-B103)/B103*100</f>
        <v>-4.3305844175344355</v>
      </c>
      <c r="I103" s="51">
        <f aca="true" t="shared" si="18" ref="I103:I111">(F103-C103)/C103*100</f>
        <v>18.06195172303499</v>
      </c>
      <c r="J103" s="52">
        <f aca="true" t="shared" si="19" ref="J103:J111">(G103-D103)/D103*100</f>
        <v>-2.5956272139312846</v>
      </c>
      <c r="K103" s="53" t="s">
        <v>303</v>
      </c>
      <c r="L103" s="48"/>
      <c r="M103" s="95"/>
      <c r="N103" s="95"/>
      <c r="O103" s="95"/>
    </row>
    <row r="104" spans="1:15" ht="15.75">
      <c r="A104" s="78" t="s">
        <v>20</v>
      </c>
      <c r="B104" s="70">
        <v>259.79999999999995</v>
      </c>
      <c r="C104" s="71">
        <v>309.2</v>
      </c>
      <c r="D104" s="82">
        <f t="shared" si="15"/>
        <v>569</v>
      </c>
      <c r="E104" s="87">
        <v>183.8</v>
      </c>
      <c r="F104" s="89">
        <v>113.19999999999999</v>
      </c>
      <c r="G104" s="72">
        <f t="shared" si="16"/>
        <v>297</v>
      </c>
      <c r="H104" s="54">
        <f t="shared" si="17"/>
        <v>-29.25327174749806</v>
      </c>
      <c r="I104" s="51">
        <f t="shared" si="18"/>
        <v>-63.38939197930142</v>
      </c>
      <c r="J104" s="52">
        <f t="shared" si="19"/>
        <v>-47.803163444639715</v>
      </c>
      <c r="K104" s="53" t="s">
        <v>308</v>
      </c>
      <c r="L104" s="48"/>
      <c r="M104" s="95"/>
      <c r="N104" s="95"/>
      <c r="O104" s="95"/>
    </row>
    <row r="105" spans="1:15" ht="15.75">
      <c r="A105" s="78" t="s">
        <v>21</v>
      </c>
      <c r="B105" s="70">
        <v>97905.62770742823</v>
      </c>
      <c r="C105" s="71">
        <v>4032.4233135370228</v>
      </c>
      <c r="D105" s="82">
        <f t="shared" si="15"/>
        <v>101938.05102096524</v>
      </c>
      <c r="E105" s="87">
        <v>78911.4047468363</v>
      </c>
      <c r="F105" s="89">
        <v>768.1601144871105</v>
      </c>
      <c r="G105" s="72">
        <f t="shared" si="16"/>
        <v>79679.56486132341</v>
      </c>
      <c r="H105" s="54">
        <f t="shared" si="17"/>
        <v>-19.40054254833281</v>
      </c>
      <c r="I105" s="51">
        <f t="shared" si="18"/>
        <v>-80.95040984639775</v>
      </c>
      <c r="J105" s="52">
        <f t="shared" si="19"/>
        <v>-21.835306773781664</v>
      </c>
      <c r="K105" s="53" t="s">
        <v>304</v>
      </c>
      <c r="L105" s="48"/>
      <c r="M105" s="95"/>
      <c r="N105" s="95"/>
      <c r="O105" s="95"/>
    </row>
    <row r="106" spans="1:15" ht="15.75">
      <c r="A106" s="78" t="s">
        <v>22</v>
      </c>
      <c r="B106" s="70">
        <v>61251.14173553379</v>
      </c>
      <c r="C106" s="71">
        <v>292576.31068746623</v>
      </c>
      <c r="D106" s="82">
        <f t="shared" si="15"/>
        <v>353827.452423</v>
      </c>
      <c r="E106" s="87">
        <v>61262.46563755778</v>
      </c>
      <c r="F106" s="89">
        <v>201687.93131538157</v>
      </c>
      <c r="G106" s="72">
        <f t="shared" si="16"/>
        <v>262950.39695293934</v>
      </c>
      <c r="H106" s="54">
        <f t="shared" si="17"/>
        <v>0.01848765868379429</v>
      </c>
      <c r="I106" s="51">
        <f t="shared" si="18"/>
        <v>-31.064845666596973</v>
      </c>
      <c r="J106" s="52">
        <f t="shared" si="19"/>
        <v>-25.684003558157308</v>
      </c>
      <c r="K106" s="53" t="s">
        <v>299</v>
      </c>
      <c r="L106" s="48"/>
      <c r="M106" s="95"/>
      <c r="N106" s="95"/>
      <c r="O106" s="95"/>
    </row>
    <row r="107" spans="1:15" ht="15.75">
      <c r="A107" s="78" t="s">
        <v>23</v>
      </c>
      <c r="B107" s="70">
        <v>4023.780933239917</v>
      </c>
      <c r="C107" s="71">
        <v>77.04220779220773</v>
      </c>
      <c r="D107" s="82">
        <f t="shared" si="15"/>
        <v>4100.823141032125</v>
      </c>
      <c r="E107" s="87">
        <v>4157.973529992441</v>
      </c>
      <c r="F107" s="89">
        <v>73.3584415584415</v>
      </c>
      <c r="G107" s="72">
        <f t="shared" si="16"/>
        <v>4231.331971550883</v>
      </c>
      <c r="H107" s="54">
        <f t="shared" si="17"/>
        <v>3.3349876392120974</v>
      </c>
      <c r="I107" s="51">
        <f t="shared" si="18"/>
        <v>-4.781491002570699</v>
      </c>
      <c r="J107" s="52">
        <f t="shared" si="19"/>
        <v>3.182503268987866</v>
      </c>
      <c r="K107" s="53" t="s">
        <v>307</v>
      </c>
      <c r="L107" s="48"/>
      <c r="M107" s="95"/>
      <c r="N107" s="95"/>
      <c r="O107" s="95"/>
    </row>
    <row r="108" spans="1:15" ht="16.5" thickBot="1">
      <c r="A108" s="78" t="s">
        <v>24</v>
      </c>
      <c r="B108" s="70">
        <v>14.75</v>
      </c>
      <c r="C108" s="71">
        <v>0</v>
      </c>
      <c r="D108" s="82">
        <f t="shared" si="15"/>
        <v>14.75</v>
      </c>
      <c r="E108" s="91">
        <v>10.45</v>
      </c>
      <c r="F108" s="90">
        <v>0</v>
      </c>
      <c r="G108" s="72">
        <f t="shared" si="16"/>
        <v>10.45</v>
      </c>
      <c r="H108" s="54">
        <f t="shared" si="17"/>
        <v>-29.152542372881364</v>
      </c>
      <c r="I108" s="51" t="e">
        <f t="shared" si="18"/>
        <v>#DIV/0!</v>
      </c>
      <c r="J108" s="52">
        <f t="shared" si="19"/>
        <v>-29.152542372881364</v>
      </c>
      <c r="K108" s="53" t="s">
        <v>309</v>
      </c>
      <c r="L108" s="48"/>
      <c r="M108" s="95"/>
      <c r="N108" s="95"/>
      <c r="O108" s="95"/>
    </row>
    <row r="109" spans="1:15" ht="21" customHeight="1" thickBot="1">
      <c r="A109" s="79" t="s">
        <v>207</v>
      </c>
      <c r="B109" s="73">
        <v>2040699.0276347597</v>
      </c>
      <c r="C109" s="73">
        <v>1892825.730953397</v>
      </c>
      <c r="D109" s="73">
        <f>SUM(D89:D108)</f>
        <v>3933524.7585881557</v>
      </c>
      <c r="E109" s="73">
        <f>SUM(E89:E108)</f>
        <v>1860597.5648630026</v>
      </c>
      <c r="F109" s="73">
        <f>SUM(F89:F108)</f>
        <v>1223250.11483764</v>
      </c>
      <c r="G109" s="73">
        <f>SUM(G89:G108)</f>
        <v>3083847.6797006424</v>
      </c>
      <c r="H109" s="58">
        <f t="shared" si="17"/>
        <v>-8.825478933093864</v>
      </c>
      <c r="I109" s="59">
        <f t="shared" si="18"/>
        <v>-35.37439317134064</v>
      </c>
      <c r="J109" s="58">
        <f t="shared" si="19"/>
        <v>-21.600908371871657</v>
      </c>
      <c r="K109" s="60" t="s">
        <v>317</v>
      </c>
      <c r="L109" s="48"/>
      <c r="M109" s="95"/>
      <c r="N109" s="95"/>
      <c r="O109" s="95"/>
    </row>
    <row r="110" spans="1:15" ht="35.25" customHeight="1" thickBot="1">
      <c r="A110" s="80" t="s">
        <v>319</v>
      </c>
      <c r="B110" s="74">
        <v>1058585.5825428755</v>
      </c>
      <c r="C110" s="74">
        <v>21588.470572745566</v>
      </c>
      <c r="D110" s="74">
        <f>SUM(B110:C110)</f>
        <v>1080174.0531156212</v>
      </c>
      <c r="E110" s="74">
        <v>1085177.041500827</v>
      </c>
      <c r="F110" s="74">
        <v>22009.821103088772</v>
      </c>
      <c r="G110" s="74">
        <f>SUM(E110:F110)</f>
        <v>1107186.8626039159</v>
      </c>
      <c r="H110" s="93">
        <f t="shared" si="17"/>
        <v>2.5119800795014595</v>
      </c>
      <c r="I110" s="94">
        <f t="shared" si="18"/>
        <v>1.9517386788628834</v>
      </c>
      <c r="J110" s="93">
        <f t="shared" si="19"/>
        <v>2.5007830368059407</v>
      </c>
      <c r="K110" s="62" t="s">
        <v>318</v>
      </c>
      <c r="L110" s="48"/>
      <c r="M110" s="95"/>
      <c r="N110" s="95"/>
      <c r="O110" s="95"/>
    </row>
    <row r="111" spans="1:15" ht="16.5" thickBot="1">
      <c r="A111" s="81" t="s">
        <v>205</v>
      </c>
      <c r="B111" s="75">
        <f aca="true" t="shared" si="20" ref="B111:G111">SUM(B110,B109,B88,B44,B22,B11)</f>
        <v>4162366.7903809566</v>
      </c>
      <c r="C111" s="75">
        <f t="shared" si="20"/>
        <v>2151883.4030048684</v>
      </c>
      <c r="D111" s="75">
        <f t="shared" si="20"/>
        <v>6314250.193385824</v>
      </c>
      <c r="E111" s="76">
        <f t="shared" si="20"/>
        <v>3945360.0442017615</v>
      </c>
      <c r="F111" s="76">
        <f t="shared" si="20"/>
        <v>1443557.2716222613</v>
      </c>
      <c r="G111" s="77">
        <f t="shared" si="20"/>
        <v>5388917.3158240225</v>
      </c>
      <c r="H111" s="63">
        <f>(E111-B111)/B111*100</f>
        <v>-5.213542128980272</v>
      </c>
      <c r="I111" s="63">
        <f t="shared" si="18"/>
        <v>-32.9165665013963</v>
      </c>
      <c r="J111" s="63">
        <f t="shared" si="19"/>
        <v>-14.654675523169594</v>
      </c>
      <c r="K111" s="64" t="s">
        <v>320</v>
      </c>
      <c r="L111" s="48"/>
      <c r="M111" s="95"/>
      <c r="N111" s="95"/>
      <c r="O111" s="95"/>
    </row>
    <row r="112" spans="1:7" ht="22.5" customHeight="1">
      <c r="A112" s="50" t="s">
        <v>330</v>
      </c>
      <c r="B112" s="65"/>
      <c r="C112" s="65"/>
      <c r="D112" s="65"/>
      <c r="E112" s="65"/>
      <c r="F112" s="65"/>
      <c r="G112" s="65"/>
    </row>
    <row r="113" spans="2:7" ht="15.75">
      <c r="B113" s="66"/>
      <c r="C113" s="66"/>
      <c r="D113" s="66"/>
      <c r="E113" s="66"/>
      <c r="F113" s="66"/>
      <c r="G113" s="66"/>
    </row>
    <row r="114" spans="2:7" ht="15.75">
      <c r="B114" s="66"/>
      <c r="C114" s="66"/>
      <c r="D114" s="66"/>
      <c r="E114" s="66"/>
      <c r="F114" s="66"/>
      <c r="G114" s="66"/>
    </row>
    <row r="115" spans="2:7" ht="15.75">
      <c r="B115" s="66"/>
      <c r="C115" s="66"/>
      <c r="D115" s="66"/>
      <c r="E115" s="66"/>
      <c r="F115" s="66"/>
      <c r="G115" s="66"/>
    </row>
    <row r="116" spans="2:7" ht="15.75">
      <c r="B116" s="66"/>
      <c r="C116" s="66"/>
      <c r="D116" s="66"/>
      <c r="E116" s="66"/>
      <c r="F116" s="66"/>
      <c r="G116" s="66"/>
    </row>
    <row r="117" spans="2:7" ht="15.75">
      <c r="B117" s="66"/>
      <c r="C117" s="66"/>
      <c r="D117" s="66"/>
      <c r="E117" s="66"/>
      <c r="F117" s="66"/>
      <c r="G117" s="66"/>
    </row>
    <row r="118" spans="2:5" ht="15.75">
      <c r="B118" s="67"/>
      <c r="E118" s="67"/>
    </row>
    <row r="119" spans="2:5" ht="15.75">
      <c r="B119" s="67"/>
      <c r="E119" s="67"/>
    </row>
    <row r="120" spans="2:5" ht="15.75">
      <c r="B120" s="67"/>
      <c r="E120" s="67"/>
    </row>
    <row r="121" spans="2:5" ht="15.75">
      <c r="B121" s="67"/>
      <c r="E121" s="67"/>
    </row>
    <row r="122" spans="2:5" ht="15.75">
      <c r="B122" s="67"/>
      <c r="E122" s="67"/>
    </row>
    <row r="123" spans="2:5" ht="15.75">
      <c r="B123" s="67"/>
      <c r="E123" s="67"/>
    </row>
    <row r="124" spans="2:5" ht="15.75">
      <c r="B124" s="67"/>
      <c r="E124" s="67"/>
    </row>
    <row r="125" spans="2:5" ht="15.75">
      <c r="B125" s="67"/>
      <c r="E125" s="67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" right="0.2362204724409449" top="0.3937007874015748" bottom="0.3937007874015748" header="0.5118110236220472" footer="0.511811023622047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2014-09-01T10:49:41Z</cp:lastPrinted>
  <dcterms:created xsi:type="dcterms:W3CDTF">1996-10-14T23:33:28Z</dcterms:created>
  <dcterms:modified xsi:type="dcterms:W3CDTF">2014-09-01T10:49:44Z</dcterms:modified>
  <cp:category/>
  <cp:version/>
  <cp:contentType/>
  <cp:contentStatus/>
</cp:coreProperties>
</file>