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" windowWidth="7755" windowHeight="8115" activeTab="0"/>
  </bookViews>
  <sheets>
    <sheet name="arr by nat 2006" sheetId="1" r:id="rId1"/>
  </sheets>
  <externalReferences>
    <externalReference r:id="rId4"/>
    <externalReference r:id="rId5"/>
    <externalReference r:id="rId6"/>
  </externalReferences>
  <definedNames>
    <definedName name="_xlnm.Print_Area" localSheetId="0">'arr by nat 2006'!$A$1:$K$124</definedName>
    <definedName name="_xlnm.Print_Titles" localSheetId="0">'arr by nat 2006'!$1:$5</definedName>
  </definedNames>
  <calcPr fullCalcOnLoad="1"/>
</workbook>
</file>

<file path=xl/sharedStrings.xml><?xml version="1.0" encoding="utf-8"?>
<sst xmlns="http://schemas.openxmlformats.org/spreadsheetml/2006/main" count="239" uniqueCount="229">
  <si>
    <t>Ghana</t>
  </si>
  <si>
    <t>Mali</t>
  </si>
  <si>
    <t>Azerbaijan</t>
  </si>
  <si>
    <t>Kazakhstan</t>
  </si>
  <si>
    <t>Macedonia</t>
  </si>
  <si>
    <t>Cyprus</t>
  </si>
  <si>
    <t>U.A.E</t>
  </si>
  <si>
    <t>Nationality</t>
  </si>
  <si>
    <t>اثيوبيا</t>
  </si>
  <si>
    <t>جنوب افريقيا</t>
  </si>
  <si>
    <t>غانا</t>
  </si>
  <si>
    <t>كينيا</t>
  </si>
  <si>
    <t>مالي</t>
  </si>
  <si>
    <t>اخرى افريقي</t>
  </si>
  <si>
    <t>مجموع افريقيا</t>
  </si>
  <si>
    <t>امريكا</t>
  </si>
  <si>
    <t>كندا</t>
  </si>
  <si>
    <t>المكسيك</t>
  </si>
  <si>
    <t>البرازيل</t>
  </si>
  <si>
    <t>الارجنتين</t>
  </si>
  <si>
    <t>تشيلي</t>
  </si>
  <si>
    <t>كولومبيا</t>
  </si>
  <si>
    <t>فنزويلا</t>
  </si>
  <si>
    <t>اخرى امريكي</t>
  </si>
  <si>
    <t>مجموع امريكا</t>
  </si>
  <si>
    <t>اليابان</t>
  </si>
  <si>
    <t>الصين</t>
  </si>
  <si>
    <t>كوريا الجنوبية</t>
  </si>
  <si>
    <t>تايون</t>
  </si>
  <si>
    <t>الهند</t>
  </si>
  <si>
    <t>اندونيسيا</t>
  </si>
  <si>
    <t>سيريلانكا</t>
  </si>
  <si>
    <t>ايران</t>
  </si>
  <si>
    <t>بنغلاديش</t>
  </si>
  <si>
    <t>نيبال</t>
  </si>
  <si>
    <t>افغانستان</t>
  </si>
  <si>
    <t>الفلبين</t>
  </si>
  <si>
    <t>ماليزيا</t>
  </si>
  <si>
    <t>تايلند</t>
  </si>
  <si>
    <t>فيتنام</t>
  </si>
  <si>
    <t>استراليا</t>
  </si>
  <si>
    <t>نيوزيلاند</t>
  </si>
  <si>
    <t>الفيجي</t>
  </si>
  <si>
    <t>اخرى اسيوي</t>
  </si>
  <si>
    <t>روسيا</t>
  </si>
  <si>
    <t>اذربيجان</t>
  </si>
  <si>
    <t>كازاخستان</t>
  </si>
  <si>
    <t>بولندا</t>
  </si>
  <si>
    <t>التشيك</t>
  </si>
  <si>
    <t>رومانيا</t>
  </si>
  <si>
    <t>بلغاريا</t>
  </si>
  <si>
    <t>هنقاريا</t>
  </si>
  <si>
    <t>اكراني</t>
  </si>
  <si>
    <t>بريطانيا</t>
  </si>
  <si>
    <t>السويد</t>
  </si>
  <si>
    <t>الدنمارك</t>
  </si>
  <si>
    <t>فنلندا</t>
  </si>
  <si>
    <t>النرويج</t>
  </si>
  <si>
    <t>ايرلندا</t>
  </si>
  <si>
    <t>ايسلندا</t>
  </si>
  <si>
    <t>ايطاليا</t>
  </si>
  <si>
    <t>اسبانيا</t>
  </si>
  <si>
    <t>البوسنه والهرسك</t>
  </si>
  <si>
    <t>مقدونيا</t>
  </si>
  <si>
    <t>اليونان</t>
  </si>
  <si>
    <t>البرتغال</t>
  </si>
  <si>
    <t>سلوفاكيا</t>
  </si>
  <si>
    <t>يوغسلافيا</t>
  </si>
  <si>
    <t>سلوفينيا</t>
  </si>
  <si>
    <t>كرواتيا</t>
  </si>
  <si>
    <t>الفاتيكان</t>
  </si>
  <si>
    <t>المانيا</t>
  </si>
  <si>
    <t>فرنسا</t>
  </si>
  <si>
    <t>هولندا</t>
  </si>
  <si>
    <t>بلجيكا</t>
  </si>
  <si>
    <t>سويسرا</t>
  </si>
  <si>
    <t>النمسا</t>
  </si>
  <si>
    <t>قبرص</t>
  </si>
  <si>
    <t>اسرائيل</t>
  </si>
  <si>
    <t>تركيا</t>
  </si>
  <si>
    <t>اخرى اوروبي</t>
  </si>
  <si>
    <t>مجموع اوروبا</t>
  </si>
  <si>
    <t>هيئة الامم</t>
  </si>
  <si>
    <t>سوريا</t>
  </si>
  <si>
    <t>العراق</t>
  </si>
  <si>
    <t>مصر</t>
  </si>
  <si>
    <t>لبنان</t>
  </si>
  <si>
    <t>فلسطين</t>
  </si>
  <si>
    <t>اليمن</t>
  </si>
  <si>
    <t>السودان</t>
  </si>
  <si>
    <t>ليبيا</t>
  </si>
  <si>
    <t>تونس</t>
  </si>
  <si>
    <t>الجزائر</t>
  </si>
  <si>
    <t>المغرب</t>
  </si>
  <si>
    <t>الصومال</t>
  </si>
  <si>
    <t>موريتانيا</t>
  </si>
  <si>
    <t>جيبوتي</t>
  </si>
  <si>
    <t>السعودية</t>
  </si>
  <si>
    <t>الكويت</t>
  </si>
  <si>
    <t>البحرين</t>
  </si>
  <si>
    <t>الامارات العربية</t>
  </si>
  <si>
    <t>عمان</t>
  </si>
  <si>
    <t>قطر</t>
  </si>
  <si>
    <t>مجموع العرب</t>
  </si>
  <si>
    <t xml:space="preserve">المجموع              </t>
  </si>
  <si>
    <t xml:space="preserve">عدد سياح المبيت   </t>
  </si>
  <si>
    <t xml:space="preserve">عدد زوار اليوم الواحد </t>
  </si>
  <si>
    <t xml:space="preserve">المجموع                </t>
  </si>
  <si>
    <t xml:space="preserve">عدد سياح المبيت    </t>
  </si>
  <si>
    <t xml:space="preserve"> Same Day Visitors </t>
  </si>
  <si>
    <t xml:space="preserve">               Total</t>
  </si>
  <si>
    <t xml:space="preserve">Same Day Visitors </t>
  </si>
  <si>
    <t xml:space="preserve">              Total</t>
  </si>
  <si>
    <t>Ethiopia</t>
  </si>
  <si>
    <t>S.Africa</t>
  </si>
  <si>
    <t>Kenya</t>
  </si>
  <si>
    <t>Other Africa</t>
  </si>
  <si>
    <t>Total Africa</t>
  </si>
  <si>
    <t>U.S.A</t>
  </si>
  <si>
    <t>Canada</t>
  </si>
  <si>
    <t>Mexico</t>
  </si>
  <si>
    <t>Brazil</t>
  </si>
  <si>
    <t>Argentina</t>
  </si>
  <si>
    <t>Chile</t>
  </si>
  <si>
    <t>Colombia</t>
  </si>
  <si>
    <t>Venezuela</t>
  </si>
  <si>
    <t>Other America</t>
  </si>
  <si>
    <t>Japan</t>
  </si>
  <si>
    <t>China</t>
  </si>
  <si>
    <t>S- Korea Rep</t>
  </si>
  <si>
    <t>Taiwan</t>
  </si>
  <si>
    <t>India</t>
  </si>
  <si>
    <t>Indonesia</t>
  </si>
  <si>
    <t>Pakistan</t>
  </si>
  <si>
    <t>Srilanka</t>
  </si>
  <si>
    <t>Iran</t>
  </si>
  <si>
    <t>Bangladesh</t>
  </si>
  <si>
    <t>Nepal</t>
  </si>
  <si>
    <t>Afghanistan</t>
  </si>
  <si>
    <t>Philippines</t>
  </si>
  <si>
    <t>Malaysia</t>
  </si>
  <si>
    <t>Singapore</t>
  </si>
  <si>
    <t>Thailand</t>
  </si>
  <si>
    <t>Vietnam</t>
  </si>
  <si>
    <t>Australia</t>
  </si>
  <si>
    <t>New Zealand</t>
  </si>
  <si>
    <t>Fiji</t>
  </si>
  <si>
    <t>Other Asia</t>
  </si>
  <si>
    <t>Russia</t>
  </si>
  <si>
    <t>Poland</t>
  </si>
  <si>
    <t>Czechrep</t>
  </si>
  <si>
    <t>Romania</t>
  </si>
  <si>
    <t>Belgium</t>
  </si>
  <si>
    <t>Hungary</t>
  </si>
  <si>
    <t>Ukraine</t>
  </si>
  <si>
    <t>U.K</t>
  </si>
  <si>
    <t>Sweden</t>
  </si>
  <si>
    <t>Denmark</t>
  </si>
  <si>
    <t>Finland</t>
  </si>
  <si>
    <t>Norway</t>
  </si>
  <si>
    <t>Ireland</t>
  </si>
  <si>
    <t>Iceland</t>
  </si>
  <si>
    <t>Italy</t>
  </si>
  <si>
    <t>Spain</t>
  </si>
  <si>
    <t>Bosnia &amp; Herzq</t>
  </si>
  <si>
    <t>Greece</t>
  </si>
  <si>
    <t>Portugal</t>
  </si>
  <si>
    <t>Slovakia</t>
  </si>
  <si>
    <t>Yugoslavia</t>
  </si>
  <si>
    <t>Slovenia</t>
  </si>
  <si>
    <t>Croatia</t>
  </si>
  <si>
    <t>The Vatican</t>
  </si>
  <si>
    <t>Germany</t>
  </si>
  <si>
    <t>France</t>
  </si>
  <si>
    <t>Netherlands</t>
  </si>
  <si>
    <t>Switzerland</t>
  </si>
  <si>
    <t>Austria</t>
  </si>
  <si>
    <t>Luxembourg</t>
  </si>
  <si>
    <t>Israel</t>
  </si>
  <si>
    <t>Turkey</t>
  </si>
  <si>
    <t>Other Europe</t>
  </si>
  <si>
    <t>Total Europe</t>
  </si>
  <si>
    <t>U.N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</si>
  <si>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</si>
  <si>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</si>
  <si>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</si>
  <si>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</si>
  <si>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</si>
  <si>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</si>
  <si>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</si>
  <si>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</si>
  <si>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</si>
  <si>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</si>
  <si>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</si>
  <si>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</si>
  <si>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</si>
  <si>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</si>
  <si>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</si>
  <si>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</si>
  <si>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</si>
  <si>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Oman</t>
  </si>
  <si>
    <t>Qatar</t>
  </si>
  <si>
    <t>Total Arab</t>
  </si>
  <si>
    <t>يتبع ...</t>
  </si>
  <si>
    <t>Cont…</t>
  </si>
  <si>
    <t>المصدر : وزارة السياحة والاثار</t>
  </si>
  <si>
    <t>Total America</t>
  </si>
  <si>
    <t>اردني مقيم في الخارج</t>
  </si>
  <si>
    <t xml:space="preserve">Jordanias Residing Abroad                   </t>
  </si>
  <si>
    <t>الجنسية</t>
  </si>
  <si>
    <t>Source: Ministry of Tourism &amp; Antiquities</t>
  </si>
  <si>
    <t xml:space="preserve"> Total</t>
  </si>
  <si>
    <t xml:space="preserve">المجموع </t>
  </si>
  <si>
    <t>Malta</t>
  </si>
  <si>
    <t>مالطا</t>
  </si>
  <si>
    <t>لوكسمبورغ</t>
  </si>
  <si>
    <t xml:space="preserve"> Tourist  Overnight </t>
  </si>
  <si>
    <t xml:space="preserve"> South Asia</t>
  </si>
  <si>
    <t xml:space="preserve"> جنوب اسيا</t>
  </si>
  <si>
    <t>جدول 2.2 عدد سياح المبيت وزوار اليوم الواحد حسب الجنسية من كانون ثاني - كانون اول 2005-2006</t>
  </si>
  <si>
    <t xml:space="preserve"> مجموع شرق اسيا والباسيفك</t>
  </si>
  <si>
    <t>Total  East Asia &amp; the Pacific</t>
  </si>
  <si>
    <t>اولية*</t>
  </si>
  <si>
    <t>*Preliminary</t>
  </si>
  <si>
    <t>Table 2.2 Tourist Overnight and Same Day Visitors By Nationality Jan.-Dec. 2005-2006</t>
  </si>
  <si>
    <t>سنغافورة</t>
  </si>
  <si>
    <t>باكستان</t>
  </si>
  <si>
    <t xml:space="preserve">                 نسبة التغير                     Relative Change %</t>
  </si>
  <si>
    <t>Bulgaria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</si>
</sst>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[$-409]h:mm:ss\ AM/PM"/>
    <numFmt numFmtId="168" formatCode="[$-409]dddd\,\ mmmm\ dd\,\ yyyy"/>
    <numFmt numFmtId="169" formatCode="#,##0.000000000"/>
  </numFmts>
  <fonts count="12">
    <font>
      <sz val="10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" fontId="4" fillId="3" borderId="2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3" fontId="4" fillId="3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3" fontId="3" fillId="3" borderId="2" xfId="0" applyNumberFormat="1" applyFont="1" applyFill="1" applyBorder="1" applyAlignment="1" applyProtection="1">
      <alignment horizontal="center"/>
      <protection locked="0"/>
    </xf>
    <xf numFmtId="3" fontId="5" fillId="2" borderId="5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/>
    </xf>
    <xf numFmtId="0" fontId="6" fillId="3" borderId="4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3" fontId="4" fillId="3" borderId="5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3" fontId="4" fillId="3" borderId="7" xfId="0" applyNumberFormat="1" applyFont="1" applyFill="1" applyBorder="1" applyAlignment="1" applyProtection="1">
      <alignment horizontal="center"/>
      <protection locked="0"/>
    </xf>
    <xf numFmtId="3" fontId="4" fillId="3" borderId="8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9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" fontId="3" fillId="3" borderId="10" xfId="0" applyNumberFormat="1" applyFont="1" applyFill="1" applyBorder="1" applyAlignment="1" applyProtection="1">
      <alignment horizontal="center"/>
      <protection locked="0"/>
    </xf>
    <xf numFmtId="3" fontId="3" fillId="3" borderId="5" xfId="0" applyNumberFormat="1" applyFont="1" applyFill="1" applyBorder="1" applyAlignment="1" applyProtection="1">
      <alignment horizontal="center"/>
      <protection locked="0"/>
    </xf>
    <xf numFmtId="3" fontId="3" fillId="2" borderId="9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/>
    </xf>
    <xf numFmtId="3" fontId="3" fillId="3" borderId="11" xfId="0" applyNumberFormat="1" applyFont="1" applyFill="1" applyBorder="1" applyAlignment="1" applyProtection="1">
      <alignment horizontal="center"/>
      <protection locked="0"/>
    </xf>
    <xf numFmtId="3" fontId="3" fillId="3" borderId="12" xfId="0" applyNumberFormat="1" applyFont="1" applyFill="1" applyBorder="1" applyAlignment="1" applyProtection="1">
      <alignment horizontal="center"/>
      <protection locked="0"/>
    </xf>
    <xf numFmtId="166" fontId="3" fillId="3" borderId="10" xfId="0" applyNumberFormat="1" applyFont="1" applyFill="1" applyBorder="1" applyAlignment="1" applyProtection="1">
      <alignment horizontal="center"/>
      <protection locked="0"/>
    </xf>
    <xf numFmtId="166" fontId="3" fillId="3" borderId="5" xfId="0" applyNumberFormat="1" applyFont="1" applyFill="1" applyBorder="1" applyAlignment="1" applyProtection="1">
      <alignment horizontal="center"/>
      <protection locked="0"/>
    </xf>
    <xf numFmtId="166" fontId="4" fillId="3" borderId="5" xfId="0" applyNumberFormat="1" applyFont="1" applyFill="1" applyBorder="1" applyAlignment="1" applyProtection="1">
      <alignment horizontal="center"/>
      <protection locked="0"/>
    </xf>
    <xf numFmtId="166" fontId="3" fillId="3" borderId="0" xfId="0" applyNumberFormat="1" applyFont="1" applyFill="1" applyBorder="1" applyAlignment="1" applyProtection="1">
      <alignment horizontal="center"/>
      <protection locked="0"/>
    </xf>
    <xf numFmtId="166" fontId="3" fillId="3" borderId="11" xfId="0" applyNumberFormat="1" applyFont="1" applyFill="1" applyBorder="1" applyAlignment="1" applyProtection="1">
      <alignment horizontal="center"/>
      <protection locked="0"/>
    </xf>
    <xf numFmtId="166" fontId="4" fillId="3" borderId="13" xfId="0" applyNumberFormat="1" applyFont="1" applyFill="1" applyBorder="1" applyAlignment="1" applyProtection="1">
      <alignment horizontal="center"/>
      <protection locked="0"/>
    </xf>
    <xf numFmtId="166" fontId="4" fillId="3" borderId="8" xfId="0" applyNumberFormat="1" applyFont="1" applyFill="1" applyBorder="1" applyAlignment="1" applyProtection="1">
      <alignment horizontal="center"/>
      <protection locked="0"/>
    </xf>
    <xf numFmtId="166" fontId="3" fillId="3" borderId="14" xfId="0" applyNumberFormat="1" applyFont="1" applyFill="1" applyBorder="1" applyAlignment="1" applyProtection="1">
      <alignment horizontal="center"/>
      <protection locked="0"/>
    </xf>
    <xf numFmtId="166" fontId="3" fillId="3" borderId="2" xfId="0" applyNumberFormat="1" applyFont="1" applyFill="1" applyBorder="1" applyAlignment="1" applyProtection="1">
      <alignment horizontal="center"/>
      <protection locked="0"/>
    </xf>
    <xf numFmtId="166" fontId="4" fillId="3" borderId="2" xfId="0" applyNumberFormat="1" applyFont="1" applyFill="1" applyBorder="1" applyAlignment="1" applyProtection="1">
      <alignment horizontal="center"/>
      <protection locked="0"/>
    </xf>
    <xf numFmtId="166" fontId="3" fillId="3" borderId="12" xfId="0" applyNumberFormat="1" applyFont="1" applyFill="1" applyBorder="1" applyAlignment="1" applyProtection="1">
      <alignment horizontal="center"/>
      <protection locked="0"/>
    </xf>
    <xf numFmtId="166" fontId="4" fillId="3" borderId="15" xfId="0" applyNumberFormat="1" applyFont="1" applyFill="1" applyBorder="1" applyAlignment="1" applyProtection="1">
      <alignment horizontal="center"/>
      <protection locked="0"/>
    </xf>
    <xf numFmtId="166" fontId="4" fillId="3" borderId="9" xfId="0" applyNumberFormat="1" applyFont="1" applyFill="1" applyBorder="1" applyAlignment="1" applyProtection="1">
      <alignment horizontal="center"/>
      <protection locked="0"/>
    </xf>
    <xf numFmtId="166" fontId="4" fillId="3" borderId="7" xfId="0" applyNumberFormat="1" applyFont="1" applyFill="1" applyBorder="1" applyAlignment="1" applyProtection="1">
      <alignment horizontal="center"/>
      <protection locked="0"/>
    </xf>
    <xf numFmtId="166" fontId="4" fillId="3" borderId="16" xfId="0" applyNumberFormat="1" applyFont="1" applyFill="1" applyBorder="1" applyAlignment="1" applyProtection="1">
      <alignment horizontal="center"/>
      <protection locked="0"/>
    </xf>
    <xf numFmtId="166" fontId="3" fillId="3" borderId="9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166" fontId="3" fillId="3" borderId="17" xfId="0" applyNumberFormat="1" applyFont="1" applyFill="1" applyBorder="1" applyAlignment="1" applyProtection="1">
      <alignment horizontal="center"/>
      <protection locked="0"/>
    </xf>
    <xf numFmtId="3" fontId="3" fillId="3" borderId="18" xfId="0" applyNumberFormat="1" applyFont="1" applyFill="1" applyBorder="1" applyAlignment="1" applyProtection="1">
      <alignment horizontal="center"/>
      <protection locked="0"/>
    </xf>
    <xf numFmtId="3" fontId="6" fillId="2" borderId="16" xfId="0" applyNumberFormat="1" applyFont="1" applyFill="1" applyBorder="1" applyAlignment="1" applyProtection="1">
      <alignment horizontal="center"/>
      <protection locked="0"/>
    </xf>
    <xf numFmtId="3" fontId="3" fillId="2" borderId="17" xfId="0" applyNumberFormat="1" applyFont="1" applyFill="1" applyBorder="1" applyAlignment="1" applyProtection="1">
      <alignment horizontal="center"/>
      <protection locked="0"/>
    </xf>
    <xf numFmtId="3" fontId="4" fillId="3" borderId="9" xfId="0" applyNumberFormat="1" applyFont="1" applyFill="1" applyBorder="1" applyAlignment="1" applyProtection="1">
      <alignment horizontal="center"/>
      <protection locked="0"/>
    </xf>
    <xf numFmtId="3" fontId="3" fillId="3" borderId="9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 applyProtection="1">
      <alignment horizontal="center"/>
      <protection locked="0"/>
    </xf>
    <xf numFmtId="1" fontId="3" fillId="3" borderId="9" xfId="0" applyNumberFormat="1" applyFont="1" applyFill="1" applyBorder="1" applyAlignment="1" applyProtection="1">
      <alignment horizontal="center"/>
      <protection locked="0"/>
    </xf>
    <xf numFmtId="3" fontId="6" fillId="2" borderId="7" xfId="0" applyNumberFormat="1" applyFont="1" applyFill="1" applyBorder="1" applyAlignment="1" applyProtection="1">
      <alignment horizontal="center"/>
      <protection locked="0"/>
    </xf>
    <xf numFmtId="3" fontId="3" fillId="3" borderId="14" xfId="0" applyNumberFormat="1" applyFont="1" applyFill="1" applyBorder="1" applyAlignment="1" applyProtection="1">
      <alignment horizontal="center"/>
      <protection locked="0"/>
    </xf>
    <xf numFmtId="1" fontId="5" fillId="2" borderId="5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3" fontId="3" fillId="3" borderId="20" xfId="0" applyNumberFormat="1" applyFont="1" applyFill="1" applyBorder="1" applyAlignment="1" applyProtection="1">
      <alignment horizontal="center"/>
      <protection locked="0"/>
    </xf>
    <xf numFmtId="3" fontId="3" fillId="3" borderId="21" xfId="0" applyNumberFormat="1" applyFont="1" applyFill="1" applyBorder="1" applyAlignment="1" applyProtection="1">
      <alignment horizontal="center"/>
      <protection locked="0"/>
    </xf>
    <xf numFmtId="1" fontId="3" fillId="3" borderId="22" xfId="0" applyNumberFormat="1" applyFont="1" applyFill="1" applyBorder="1" applyAlignment="1" applyProtection="1">
      <alignment horizontal="center"/>
      <protection locked="0"/>
    </xf>
    <xf numFmtId="166" fontId="3" fillId="3" borderId="20" xfId="0" applyNumberFormat="1" applyFont="1" applyFill="1" applyBorder="1" applyAlignment="1" applyProtection="1">
      <alignment horizontal="center"/>
      <protection locked="0"/>
    </xf>
    <xf numFmtId="166" fontId="3" fillId="3" borderId="21" xfId="0" applyNumberFormat="1" applyFont="1" applyFill="1" applyBorder="1" applyAlignment="1" applyProtection="1">
      <alignment horizontal="center"/>
      <protection locked="0"/>
    </xf>
    <xf numFmtId="166" fontId="3" fillId="3" borderId="22" xfId="0" applyNumberFormat="1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top" wrapText="1"/>
    </xf>
    <xf numFmtId="3" fontId="2" fillId="2" borderId="18" xfId="0" applyNumberFormat="1" applyFont="1" applyFill="1" applyBorder="1" applyAlignment="1">
      <alignment horizontal="center" vertical="top" wrapText="1"/>
    </xf>
    <xf numFmtId="3" fontId="2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left" wrapText="1"/>
    </xf>
    <xf numFmtId="3" fontId="4" fillId="2" borderId="13" xfId="0" applyNumberFormat="1" applyFont="1" applyFill="1" applyBorder="1" applyAlignment="1" applyProtection="1">
      <alignment horizontal="center"/>
      <protection locked="0"/>
    </xf>
    <xf numFmtId="3" fontId="4" fillId="2" borderId="15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 horizontal="right" readingOrder="1"/>
    </xf>
    <xf numFmtId="3" fontId="11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7" fillId="2" borderId="25" xfId="0" applyNumberFormat="1" applyFont="1" applyFill="1" applyBorder="1" applyAlignment="1">
      <alignment horizontal="center"/>
    </xf>
    <xf numFmtId="1" fontId="7" fillId="2" borderId="26" xfId="0" applyNumberFormat="1" applyFont="1" applyFill="1" applyBorder="1" applyAlignment="1">
      <alignment horizontal="center"/>
    </xf>
    <xf numFmtId="1" fontId="7" fillId="2" borderId="27" xfId="0" applyNumberFormat="1" applyFont="1" applyFill="1" applyBorder="1" applyAlignment="1">
      <alignment horizontal="center"/>
    </xf>
    <xf numFmtId="3" fontId="6" fillId="2" borderId="28" xfId="0" applyNumberFormat="1" applyFont="1" applyFill="1" applyBorder="1" applyAlignment="1">
      <alignment horizontal="center" vertical="top" wrapText="1"/>
    </xf>
    <xf numFmtId="3" fontId="6" fillId="2" borderId="29" xfId="0" applyNumberFormat="1" applyFont="1" applyFill="1" applyBorder="1" applyAlignment="1">
      <alignment horizontal="center" vertical="top" wrapText="1"/>
    </xf>
    <xf numFmtId="3" fontId="6" fillId="2" borderId="30" xfId="0" applyNumberFormat="1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left" vertical="center" textRotation="90"/>
    </xf>
    <xf numFmtId="0" fontId="2" fillId="2" borderId="1" xfId="0" applyFont="1" applyFill="1" applyBorder="1" applyAlignment="1">
      <alignment horizontal="left" vertical="center" textRotation="90"/>
    </xf>
    <xf numFmtId="0" fontId="2" fillId="2" borderId="32" xfId="0" applyFont="1" applyFill="1" applyBorder="1" applyAlignment="1">
      <alignment horizontal="left" vertical="center" textRotation="90"/>
    </xf>
    <xf numFmtId="0" fontId="2" fillId="2" borderId="17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%202006\serv%202006\SERV%201-12-2006%20&#1576;&#1606;&#1575;&#1569;&#1575;%20&#1593;&#1604;&#1609;%20&#1575;&#1604;&#1605;&#1604;&#1601;%20&#1575;&#1604;&#1580;&#1583;&#1610;&#15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rivals%20new%202005\2-Arr%202005%20by%20nationality%20ad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rivals%202005\2-Arr%202005%20by%20nationality%20ad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_n99"/>
    </sheetNames>
    <sheetDataSet>
      <sheetData sheetId="0">
        <row r="8">
          <cell r="F8">
            <v>25.2</v>
          </cell>
          <cell r="I8">
            <v>94.8</v>
          </cell>
        </row>
        <row r="9">
          <cell r="F9">
            <v>22.47</v>
          </cell>
          <cell r="I9">
            <v>84.53</v>
          </cell>
        </row>
        <row r="10">
          <cell r="F10">
            <v>25.62</v>
          </cell>
          <cell r="I10">
            <v>96.38</v>
          </cell>
        </row>
        <row r="11">
          <cell r="F11">
            <v>12.39</v>
          </cell>
          <cell r="I11">
            <v>46.61</v>
          </cell>
        </row>
        <row r="12">
          <cell r="F12">
            <v>130.41</v>
          </cell>
          <cell r="I12">
            <v>490.59000000000003</v>
          </cell>
        </row>
        <row r="13">
          <cell r="F13">
            <v>110.67</v>
          </cell>
          <cell r="I13">
            <v>416.33</v>
          </cell>
        </row>
        <row r="14">
          <cell r="F14">
            <v>203.5341</v>
          </cell>
          <cell r="I14">
            <v>765.6759000000001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  <sheetDataSet>
      <sheetData sheetId="0">
        <row r="18">
          <cell r="F18">
            <v>50.351871203725</v>
          </cell>
        </row>
        <row r="19">
          <cell r="F19">
            <v>117.27524432260002</v>
          </cell>
        </row>
        <row r="20">
          <cell r="F20">
            <v>40.154023871324995</v>
          </cell>
        </row>
        <row r="21">
          <cell r="F21">
            <v>77.121220451275</v>
          </cell>
        </row>
        <row r="22">
          <cell r="F22">
            <v>15.934136456875</v>
          </cell>
        </row>
        <row r="23">
          <cell r="F23">
            <v>61.1870839944</v>
          </cell>
        </row>
        <row r="24">
          <cell r="F24">
            <v>356.924656634</v>
          </cell>
        </row>
        <row r="25">
          <cell r="F25">
            <v>153.605075444275</v>
          </cell>
        </row>
        <row r="26">
          <cell r="F26">
            <v>80.94541320092499</v>
          </cell>
        </row>
        <row r="27">
          <cell r="F27">
            <v>84.13224049230001</v>
          </cell>
        </row>
        <row r="28">
          <cell r="F28">
            <v>83.49487503402501</v>
          </cell>
        </row>
        <row r="29">
          <cell r="F29">
            <v>61.1870839944</v>
          </cell>
        </row>
        <row r="30">
          <cell r="F30">
            <v>130.659918946375</v>
          </cell>
        </row>
        <row r="31">
          <cell r="F31">
            <v>167.62711552632499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</sheetNames>
    <sheetDataSet>
      <sheetData sheetId="0">
        <row r="103">
          <cell r="F103">
            <v>187.38544473284998</v>
          </cell>
          <cell r="G103">
            <v>76.90996391715</v>
          </cell>
        </row>
        <row r="104">
          <cell r="F104">
            <v>80.30804774264999</v>
          </cell>
          <cell r="G104">
            <v>32.96141310735</v>
          </cell>
        </row>
        <row r="105">
          <cell r="F105">
            <v>130.659918946375</v>
          </cell>
          <cell r="G105">
            <v>53.627695928625</v>
          </cell>
        </row>
        <row r="106">
          <cell r="F106">
            <v>130.02255348810002</v>
          </cell>
          <cell r="G106">
            <v>53.3660974119</v>
          </cell>
        </row>
        <row r="107">
          <cell r="F107">
            <v>69.47283495197499</v>
          </cell>
          <cell r="G107">
            <v>28.514238323024998</v>
          </cell>
        </row>
        <row r="108">
          <cell r="F108">
            <v>43.978216620975</v>
          </cell>
          <cell r="G108">
            <v>18.050297654024998</v>
          </cell>
        </row>
        <row r="109">
          <cell r="F109">
            <v>9.560481874125001</v>
          </cell>
          <cell r="G109">
            <v>3.9239777508750002</v>
          </cell>
        </row>
        <row r="110">
          <cell r="F110">
            <v>126.19836073844999</v>
          </cell>
          <cell r="G110">
            <v>51.796506311550004</v>
          </cell>
        </row>
        <row r="111">
          <cell r="F111">
            <v>44.61558207925</v>
          </cell>
          <cell r="G111">
            <v>18.31189617075</v>
          </cell>
        </row>
        <row r="112">
          <cell r="F112">
            <v>3700.5438507446497</v>
          </cell>
          <cell r="G112">
            <v>1518.8409881053499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2"/>
  <sheetViews>
    <sheetView rightToLeft="1" tabSelected="1" workbookViewId="0" topLeftCell="A34">
      <selection activeCell="C51" sqref="C51"/>
    </sheetView>
  </sheetViews>
  <sheetFormatPr defaultColWidth="9.140625" defaultRowHeight="12.75"/>
  <cols>
    <col min="1" max="1" width="11.140625" style="8" customWidth="1"/>
    <col min="2" max="2" width="8.57421875" style="9" customWidth="1"/>
    <col min="3" max="3" width="10.57421875" style="9" customWidth="1"/>
    <col min="4" max="4" width="9.421875" style="9" customWidth="1"/>
    <col min="5" max="5" width="8.8515625" style="9" customWidth="1"/>
    <col min="6" max="6" width="8.57421875" style="9" customWidth="1"/>
    <col min="7" max="7" width="9.57421875" style="9" customWidth="1"/>
    <col min="8" max="8" width="9.140625" style="9" customWidth="1"/>
    <col min="9" max="9" width="7.140625" style="9" customWidth="1"/>
    <col min="10" max="10" width="8.7109375" style="9" customWidth="1"/>
    <col min="11" max="11" width="12.28125" style="10" customWidth="1"/>
    <col min="12" max="47" width="9.140625" style="15" customWidth="1"/>
    <col min="48" max="48" width="9.140625" style="16" customWidth="1"/>
    <col min="49" max="16384" width="9.140625" style="1" customWidth="1"/>
  </cols>
  <sheetData>
    <row r="1" spans="1:48" s="26" customFormat="1" ht="20.25" customHeight="1">
      <c r="A1" s="121" t="s">
        <v>219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5"/>
    </row>
    <row r="2" spans="1:48" s="26" customFormat="1" ht="16.5" thickBot="1">
      <c r="A2" s="122" t="s">
        <v>224</v>
      </c>
      <c r="B2" s="123"/>
      <c r="C2" s="123"/>
      <c r="D2" s="123"/>
      <c r="E2" s="122"/>
      <c r="F2" s="122"/>
      <c r="G2" s="122"/>
      <c r="H2" s="122"/>
      <c r="I2" s="122"/>
      <c r="J2" s="122"/>
      <c r="K2" s="122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5"/>
    </row>
    <row r="3" spans="1:48" s="10" customFormat="1" ht="27.75" customHeight="1" thickBot="1">
      <c r="A3" s="130" t="s">
        <v>209</v>
      </c>
      <c r="B3" s="124">
        <v>2005</v>
      </c>
      <c r="C3" s="125"/>
      <c r="D3" s="126"/>
      <c r="E3" s="124">
        <v>2006</v>
      </c>
      <c r="F3" s="125"/>
      <c r="G3" s="126"/>
      <c r="H3" s="127" t="s">
        <v>227</v>
      </c>
      <c r="I3" s="128"/>
      <c r="J3" s="129"/>
      <c r="K3" s="133" t="s">
        <v>7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43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21"/>
    </row>
    <row r="4" spans="1:48" s="95" customFormat="1" ht="45" customHeight="1">
      <c r="A4" s="131"/>
      <c r="B4" s="89" t="s">
        <v>105</v>
      </c>
      <c r="C4" s="90" t="s">
        <v>106</v>
      </c>
      <c r="D4" s="91" t="s">
        <v>104</v>
      </c>
      <c r="E4" s="89" t="s">
        <v>108</v>
      </c>
      <c r="F4" s="90" t="s">
        <v>106</v>
      </c>
      <c r="G4" s="91" t="s">
        <v>107</v>
      </c>
      <c r="H4" s="89" t="s">
        <v>108</v>
      </c>
      <c r="I4" s="90" t="s">
        <v>106</v>
      </c>
      <c r="J4" s="91" t="s">
        <v>107</v>
      </c>
      <c r="K4" s="134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4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4"/>
    </row>
    <row r="5" spans="1:48" s="95" customFormat="1" ht="49.5" customHeight="1" thickBot="1">
      <c r="A5" s="132"/>
      <c r="B5" s="96" t="s">
        <v>216</v>
      </c>
      <c r="C5" s="97" t="s">
        <v>111</v>
      </c>
      <c r="D5" s="98" t="s">
        <v>112</v>
      </c>
      <c r="E5" s="96" t="s">
        <v>216</v>
      </c>
      <c r="F5" s="97" t="s">
        <v>109</v>
      </c>
      <c r="G5" s="98" t="s">
        <v>110</v>
      </c>
      <c r="H5" s="96" t="s">
        <v>216</v>
      </c>
      <c r="I5" s="97" t="s">
        <v>109</v>
      </c>
      <c r="J5" s="98" t="s">
        <v>110</v>
      </c>
      <c r="K5" s="135"/>
      <c r="L5" s="99"/>
      <c r="M5" s="99"/>
      <c r="N5" s="100"/>
      <c r="O5" s="101"/>
      <c r="P5" s="101"/>
      <c r="Q5" s="102"/>
      <c r="R5" s="101"/>
      <c r="S5" s="101"/>
      <c r="T5" s="102"/>
      <c r="U5" s="101"/>
      <c r="V5" s="101"/>
      <c r="W5" s="102"/>
      <c r="X5" s="101"/>
      <c r="Y5" s="4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4"/>
    </row>
    <row r="6" spans="1:11" ht="13.5" customHeight="1">
      <c r="A6" s="2" t="s">
        <v>8</v>
      </c>
      <c r="B6" s="39">
        <v>444.88108987595007</v>
      </c>
      <c r="C6" s="78">
        <v>182.59576467405</v>
      </c>
      <c r="D6" s="70">
        <f aca="true" t="shared" si="0" ref="D6:D11">SUM(B6:C6)</f>
        <v>627.4768545500001</v>
      </c>
      <c r="E6" s="39">
        <v>889.54</v>
      </c>
      <c r="F6" s="63">
        <v>236.46</v>
      </c>
      <c r="G6" s="70">
        <f aca="true" t="shared" si="1" ref="G6:G11">SUM(E6:F6)</f>
        <v>1126</v>
      </c>
      <c r="H6" s="47">
        <f aca="true" t="shared" si="2" ref="H6:J10">(E6-B6)/B6*100</f>
        <v>99.95005862084133</v>
      </c>
      <c r="I6" s="54">
        <f t="shared" si="2"/>
        <v>29.499170159889825</v>
      </c>
      <c r="J6" s="67">
        <f t="shared" si="2"/>
        <v>79.44885007870444</v>
      </c>
      <c r="K6" s="20" t="s">
        <v>113</v>
      </c>
    </row>
    <row r="7" spans="1:11" ht="12.75">
      <c r="A7" s="2" t="s">
        <v>9</v>
      </c>
      <c r="B7" s="40">
        <v>3993.0945960928743</v>
      </c>
      <c r="C7" s="17">
        <v>1638.9147072821247</v>
      </c>
      <c r="D7" s="41">
        <f t="shared" si="0"/>
        <v>5632.009303374999</v>
      </c>
      <c r="E7" s="40">
        <v>5861.8</v>
      </c>
      <c r="F7" s="64">
        <v>1558.2</v>
      </c>
      <c r="G7" s="41">
        <f t="shared" si="1"/>
        <v>7420</v>
      </c>
      <c r="H7" s="48">
        <f t="shared" si="2"/>
        <v>46.79842560543392</v>
      </c>
      <c r="I7" s="55">
        <f t="shared" si="2"/>
        <v>-4.924887605406688</v>
      </c>
      <c r="J7" s="62">
        <f t="shared" si="2"/>
        <v>31.7469414610793</v>
      </c>
      <c r="K7" s="20" t="s">
        <v>114</v>
      </c>
    </row>
    <row r="8" spans="1:11" ht="12.75" customHeight="1">
      <c r="A8" s="2" t="s">
        <v>10</v>
      </c>
      <c r="B8" s="40">
        <v>305.298054513725</v>
      </c>
      <c r="C8" s="17">
        <v>125.30568951127499</v>
      </c>
      <c r="D8" s="41">
        <f t="shared" si="0"/>
        <v>430.60374402499997</v>
      </c>
      <c r="E8" s="40">
        <v>742.6</v>
      </c>
      <c r="F8" s="64">
        <v>197.4</v>
      </c>
      <c r="G8" s="41">
        <f t="shared" si="1"/>
        <v>940</v>
      </c>
      <c r="H8" s="48">
        <f t="shared" si="2"/>
        <v>143.2377111550233</v>
      </c>
      <c r="I8" s="55">
        <f t="shared" si="2"/>
        <v>57.53474624329647</v>
      </c>
      <c r="J8" s="62">
        <f t="shared" si="2"/>
        <v>118.2981483657108</v>
      </c>
      <c r="K8" s="20" t="s">
        <v>0</v>
      </c>
    </row>
    <row r="9" spans="1:11" ht="12.75">
      <c r="A9" s="2" t="s">
        <v>11</v>
      </c>
      <c r="B9" s="40">
        <v>338.441058344025</v>
      </c>
      <c r="C9" s="17">
        <v>138.908812380975</v>
      </c>
      <c r="D9" s="41">
        <f t="shared" si="0"/>
        <v>477.349870725</v>
      </c>
      <c r="E9" s="40">
        <v>535.0203900000001</v>
      </c>
      <c r="F9" s="64">
        <v>142.22061000000002</v>
      </c>
      <c r="G9" s="41">
        <f t="shared" si="1"/>
        <v>677.2410000000002</v>
      </c>
      <c r="H9" s="48">
        <f t="shared" si="2"/>
        <v>58.08377169656301</v>
      </c>
      <c r="I9" s="55">
        <f t="shared" si="2"/>
        <v>2.384152281096458</v>
      </c>
      <c r="J9" s="62">
        <f t="shared" si="2"/>
        <v>41.875182446662265</v>
      </c>
      <c r="K9" s="20" t="s">
        <v>115</v>
      </c>
    </row>
    <row r="10" spans="1:11" ht="12.75" customHeight="1">
      <c r="A10" s="2" t="s">
        <v>12</v>
      </c>
      <c r="B10" s="40">
        <v>850.8828867971251</v>
      </c>
      <c r="C10" s="17">
        <v>349.23401982787504</v>
      </c>
      <c r="D10" s="41">
        <f t="shared" si="0"/>
        <v>1200.1169066250002</v>
      </c>
      <c r="E10" s="40">
        <v>1452.02</v>
      </c>
      <c r="F10" s="64">
        <v>385.98</v>
      </c>
      <c r="G10" s="41">
        <f t="shared" si="1"/>
        <v>1838</v>
      </c>
      <c r="H10" s="48">
        <f t="shared" si="2"/>
        <v>70.64863126647923</v>
      </c>
      <c r="I10" s="55">
        <f t="shared" si="2"/>
        <v>10.521878764914069</v>
      </c>
      <c r="J10" s="62">
        <f t="shared" si="2"/>
        <v>53.15174628852377</v>
      </c>
      <c r="K10" s="20" t="s">
        <v>1</v>
      </c>
    </row>
    <row r="11" spans="1:11" ht="12.75">
      <c r="A11" s="2" t="s">
        <v>13</v>
      </c>
      <c r="B11" s="79">
        <v>1890</v>
      </c>
      <c r="C11" s="19">
        <v>776</v>
      </c>
      <c r="D11" s="41">
        <f t="shared" si="0"/>
        <v>2666</v>
      </c>
      <c r="E11" s="18">
        <f>SUM('[1]Sheet1'!$I$8:$I$14)</f>
        <v>1994.9159</v>
      </c>
      <c r="F11" s="65">
        <f>SUM('[1]Sheet1'!$F$8:$F$14)</f>
        <v>530.2941</v>
      </c>
      <c r="G11" s="41">
        <f t="shared" si="1"/>
        <v>2525.21</v>
      </c>
      <c r="H11" s="48">
        <f>(E11-B11)/B11*100</f>
        <v>5.5511058201058185</v>
      </c>
      <c r="I11" s="55">
        <f>(F11-C11)/C11*100</f>
        <v>-31.663131443298976</v>
      </c>
      <c r="J11" s="62">
        <f>(G11-D11)/D11*100</f>
        <v>-5.280945236309076</v>
      </c>
      <c r="K11" s="20" t="s">
        <v>116</v>
      </c>
    </row>
    <row r="12" spans="1:11" ht="12.75">
      <c r="A12" s="5" t="s">
        <v>14</v>
      </c>
      <c r="B12" s="35">
        <f aca="true" t="shared" si="3" ref="B12:G12">SUM(B6:B11)</f>
        <v>7822.597685623699</v>
      </c>
      <c r="C12" s="28">
        <f t="shared" si="3"/>
        <v>3210.9589936762995</v>
      </c>
      <c r="D12" s="36">
        <f t="shared" si="3"/>
        <v>11033.5566793</v>
      </c>
      <c r="E12" s="35">
        <f t="shared" si="3"/>
        <v>11475.89629</v>
      </c>
      <c r="F12" s="28">
        <f t="shared" si="3"/>
        <v>3050.5547100000003</v>
      </c>
      <c r="G12" s="36">
        <f t="shared" si="3"/>
        <v>14526.451000000001</v>
      </c>
      <c r="H12" s="49">
        <f aca="true" t="shared" si="4" ref="H12:H26">(E12-B12)/B12*100</f>
        <v>46.70185980662537</v>
      </c>
      <c r="I12" s="56">
        <f aca="true" t="shared" si="5" ref="I12:I44">(F12-C12)/C12*100</f>
        <v>-4.995525760129646</v>
      </c>
      <c r="J12" s="59">
        <f aca="true" t="shared" si="6" ref="J12:J45">(G12-D12)/D12*100</f>
        <v>31.657011625752578</v>
      </c>
      <c r="K12" s="42" t="s">
        <v>117</v>
      </c>
    </row>
    <row r="13" spans="1:11" ht="12.75">
      <c r="A13" s="2" t="s">
        <v>15</v>
      </c>
      <c r="B13" s="40">
        <v>92245.26541068248</v>
      </c>
      <c r="C13" s="17">
        <v>37860.89172709253</v>
      </c>
      <c r="D13" s="41">
        <f aca="true" t="shared" si="7" ref="D13:D21">SUM(B13:C13)</f>
        <v>130106.15713777501</v>
      </c>
      <c r="E13" s="40">
        <v>132542.62178400002</v>
      </c>
      <c r="F13" s="17">
        <v>27726.570216</v>
      </c>
      <c r="G13" s="41">
        <f aca="true" t="shared" si="8" ref="G13:G21">SUM(E13:F13)</f>
        <v>160269.192</v>
      </c>
      <c r="H13" s="48">
        <f t="shared" si="4"/>
        <v>43.68501320247803</v>
      </c>
      <c r="I13" s="55">
        <f t="shared" si="5"/>
        <v>-26.76725520397768</v>
      </c>
      <c r="J13" s="62">
        <f t="shared" si="6"/>
        <v>23.183403096199413</v>
      </c>
      <c r="K13" s="20" t="s">
        <v>118</v>
      </c>
    </row>
    <row r="14" spans="1:11" ht="12.75">
      <c r="A14" s="2" t="s">
        <v>16</v>
      </c>
      <c r="B14" s="40">
        <v>13234.256375622099</v>
      </c>
      <c r="C14" s="17">
        <v>5431.8316012779</v>
      </c>
      <c r="D14" s="41">
        <f t="shared" si="7"/>
        <v>18666.0879769</v>
      </c>
      <c r="E14" s="40">
        <v>21682.510668000003</v>
      </c>
      <c r="F14" s="17">
        <v>5218.867332</v>
      </c>
      <c r="G14" s="41">
        <f t="shared" si="8"/>
        <v>26901.378000000004</v>
      </c>
      <c r="H14" s="48">
        <f t="shared" si="4"/>
        <v>63.83625987433524</v>
      </c>
      <c r="I14" s="55">
        <f t="shared" si="5"/>
        <v>-3.920671421915907</v>
      </c>
      <c r="J14" s="62">
        <f t="shared" si="6"/>
        <v>44.11899286712617</v>
      </c>
      <c r="K14" s="20" t="s">
        <v>119</v>
      </c>
    </row>
    <row r="15" spans="1:11" ht="12.75">
      <c r="A15" s="2" t="s">
        <v>17</v>
      </c>
      <c r="B15" s="40">
        <v>1218.6427562218</v>
      </c>
      <c r="C15" s="17">
        <v>500.17636397819996</v>
      </c>
      <c r="D15" s="41">
        <f t="shared" si="7"/>
        <v>1718.8191202</v>
      </c>
      <c r="E15" s="40">
        <v>1717.065</v>
      </c>
      <c r="F15" s="17">
        <v>415.935</v>
      </c>
      <c r="G15" s="41">
        <f t="shared" si="8"/>
        <v>2133</v>
      </c>
      <c r="H15" s="48">
        <f t="shared" si="4"/>
        <v>40.899783076992605</v>
      </c>
      <c r="I15" s="55">
        <f t="shared" si="5"/>
        <v>-16.84233203428053</v>
      </c>
      <c r="J15" s="62">
        <f t="shared" si="6"/>
        <v>24.096827579612118</v>
      </c>
      <c r="K15" s="20" t="s">
        <v>120</v>
      </c>
    </row>
    <row r="16" spans="1:11" ht="12.75">
      <c r="A16" s="2" t="s">
        <v>18</v>
      </c>
      <c r="B16" s="40">
        <v>1686.4690025956497</v>
      </c>
      <c r="C16" s="17">
        <v>692.1896752543498</v>
      </c>
      <c r="D16" s="41">
        <f t="shared" si="7"/>
        <v>2378.6586778499995</v>
      </c>
      <c r="E16" s="40">
        <v>2168.7505</v>
      </c>
      <c r="F16" s="17">
        <v>525.3494999999999</v>
      </c>
      <c r="G16" s="41">
        <f t="shared" si="8"/>
        <v>2694.1</v>
      </c>
      <c r="H16" s="48">
        <f t="shared" si="4"/>
        <v>28.597116025380213</v>
      </c>
      <c r="I16" s="55">
        <f t="shared" si="5"/>
        <v>-24.10324528360573</v>
      </c>
      <c r="J16" s="62">
        <f t="shared" si="6"/>
        <v>13.2613108844653</v>
      </c>
      <c r="K16" s="20" t="s">
        <v>121</v>
      </c>
    </row>
    <row r="17" spans="1:11" ht="12.75">
      <c r="A17" s="2" t="s">
        <v>19</v>
      </c>
      <c r="B17" s="40">
        <v>533</v>
      </c>
      <c r="C17" s="17">
        <v>219</v>
      </c>
      <c r="D17" s="41">
        <f t="shared" si="7"/>
        <v>752</v>
      </c>
      <c r="E17" s="40">
        <v>800.492</v>
      </c>
      <c r="F17" s="17">
        <v>193.908</v>
      </c>
      <c r="G17" s="41">
        <f t="shared" si="8"/>
        <v>994.4</v>
      </c>
      <c r="H17" s="48">
        <f t="shared" si="4"/>
        <v>50.18611632270168</v>
      </c>
      <c r="I17" s="55">
        <f t="shared" si="5"/>
        <v>-11.45753424657535</v>
      </c>
      <c r="J17" s="62">
        <f t="shared" si="6"/>
        <v>32.234042553191486</v>
      </c>
      <c r="K17" s="20" t="s">
        <v>122</v>
      </c>
    </row>
    <row r="18" spans="1:11" ht="12.75">
      <c r="A18" s="2" t="s">
        <v>20</v>
      </c>
      <c r="B18" s="40">
        <v>842.59713583955</v>
      </c>
      <c r="C18" s="17">
        <v>345.83323911045</v>
      </c>
      <c r="D18" s="41">
        <f t="shared" si="7"/>
        <v>1188.43037495</v>
      </c>
      <c r="E18" s="40">
        <v>697.889115</v>
      </c>
      <c r="F18" s="17">
        <v>169.053885</v>
      </c>
      <c r="G18" s="41">
        <f t="shared" si="8"/>
        <v>866.943</v>
      </c>
      <c r="H18" s="48">
        <f t="shared" si="4"/>
        <v>-17.174046134795525</v>
      </c>
      <c r="I18" s="55">
        <f t="shared" si="5"/>
        <v>-51.11693559738812</v>
      </c>
      <c r="J18" s="62">
        <f t="shared" si="6"/>
        <v>-27.05142696840997</v>
      </c>
      <c r="K18" s="20" t="s">
        <v>123</v>
      </c>
    </row>
    <row r="19" spans="1:11" ht="12.75">
      <c r="A19" s="2" t="s">
        <v>21</v>
      </c>
      <c r="B19" s="40">
        <v>200.13275389835</v>
      </c>
      <c r="C19" s="17">
        <v>82.14193425165</v>
      </c>
      <c r="D19" s="41">
        <f t="shared" si="7"/>
        <v>282.27468815</v>
      </c>
      <c r="E19" s="40">
        <v>400.9882100000001</v>
      </c>
      <c r="F19" s="17">
        <v>97.13379</v>
      </c>
      <c r="G19" s="41">
        <f t="shared" si="8"/>
        <v>498.12200000000007</v>
      </c>
      <c r="H19" s="48">
        <f t="shared" si="4"/>
        <v>100.36111140691501</v>
      </c>
      <c r="I19" s="55">
        <f t="shared" si="5"/>
        <v>18.251159879460545</v>
      </c>
      <c r="J19" s="62">
        <f t="shared" si="6"/>
        <v>76.46711551242576</v>
      </c>
      <c r="K19" s="20" t="s">
        <v>124</v>
      </c>
    </row>
    <row r="20" spans="1:11" ht="12.75">
      <c r="A20" s="2" t="s">
        <v>22</v>
      </c>
      <c r="B20" s="40">
        <v>534.7496194927251</v>
      </c>
      <c r="C20" s="17">
        <v>219.481155532275</v>
      </c>
      <c r="D20" s="41">
        <f t="shared" si="7"/>
        <v>754.2307750250001</v>
      </c>
      <c r="E20" s="40">
        <v>776.2325199999999</v>
      </c>
      <c r="F20" s="17">
        <v>188.03148</v>
      </c>
      <c r="G20" s="41">
        <f t="shared" si="8"/>
        <v>964.2639999999999</v>
      </c>
      <c r="H20" s="48">
        <f t="shared" si="4"/>
        <v>45.158124794244955</v>
      </c>
      <c r="I20" s="55">
        <f t="shared" si="5"/>
        <v>-14.329100580869824</v>
      </c>
      <c r="J20" s="62">
        <f t="shared" si="6"/>
        <v>27.847342210086556</v>
      </c>
      <c r="K20" s="20" t="s">
        <v>125</v>
      </c>
    </row>
    <row r="21" spans="1:11" ht="12.75">
      <c r="A21" s="2" t="s">
        <v>23</v>
      </c>
      <c r="B21" s="79">
        <f>SUM('[2]Sheet4'!$F$18:$F$31)</f>
        <v>1480.599959572825</v>
      </c>
      <c r="C21" s="65">
        <v>607.6933543521749</v>
      </c>
      <c r="D21" s="41">
        <f t="shared" si="7"/>
        <v>2088.293313925</v>
      </c>
      <c r="E21" s="18">
        <v>3130.645</v>
      </c>
      <c r="F21" s="19">
        <v>758.355</v>
      </c>
      <c r="G21" s="41">
        <f t="shared" si="8"/>
        <v>3889</v>
      </c>
      <c r="H21" s="48">
        <f t="shared" si="4"/>
        <v>111.44435265979864</v>
      </c>
      <c r="I21" s="55">
        <f t="shared" si="5"/>
        <v>24.7923800003435</v>
      </c>
      <c r="J21" s="62">
        <f t="shared" si="6"/>
        <v>86.22862861589718</v>
      </c>
      <c r="K21" s="21" t="s">
        <v>126</v>
      </c>
    </row>
    <row r="22" spans="1:11" ht="12.75">
      <c r="A22" s="23" t="s">
        <v>24</v>
      </c>
      <c r="B22" s="27">
        <f aca="true" t="shared" si="9" ref="B22:G22">SUM(B13:B21)</f>
        <v>111975.71301392546</v>
      </c>
      <c r="C22" s="4">
        <f t="shared" si="9"/>
        <v>45959.23905084952</v>
      </c>
      <c r="D22" s="71">
        <f t="shared" si="9"/>
        <v>157934.95206477502</v>
      </c>
      <c r="E22" s="27">
        <f t="shared" si="9"/>
        <v>163917.194797</v>
      </c>
      <c r="F22" s="4">
        <f t="shared" si="9"/>
        <v>35293.204203</v>
      </c>
      <c r="G22" s="71">
        <f t="shared" si="9"/>
        <v>199210.399</v>
      </c>
      <c r="H22" s="49">
        <f t="shared" si="4"/>
        <v>46.38638181889945</v>
      </c>
      <c r="I22" s="56">
        <f t="shared" si="5"/>
        <v>-23.207596705525454</v>
      </c>
      <c r="J22" s="59">
        <f t="shared" si="6"/>
        <v>26.134460039153577</v>
      </c>
      <c r="K22" s="22" t="s">
        <v>206</v>
      </c>
    </row>
    <row r="23" spans="1:11" ht="12.75">
      <c r="A23" s="2" t="s">
        <v>25</v>
      </c>
      <c r="B23" s="40">
        <v>6677.0405408889</v>
      </c>
      <c r="C23" s="17">
        <v>2740.5060612110997</v>
      </c>
      <c r="D23" s="41">
        <f aca="true" t="shared" si="10" ref="D23:D44">SUM(B23:C23)</f>
        <v>9417.5466021</v>
      </c>
      <c r="E23" s="40">
        <v>10255.205555999999</v>
      </c>
      <c r="F23" s="17">
        <v>295.41744399999993</v>
      </c>
      <c r="G23" s="41">
        <f aca="true" t="shared" si="11" ref="G23:G44">SUM(E23:F23)</f>
        <v>10550.623</v>
      </c>
      <c r="H23" s="48">
        <f t="shared" si="4"/>
        <v>53.58908626058373</v>
      </c>
      <c r="I23" s="55">
        <f t="shared" si="5"/>
        <v>-89.22033239840937</v>
      </c>
      <c r="J23" s="62">
        <f t="shared" si="6"/>
        <v>12.031545430816747</v>
      </c>
      <c r="K23" s="20" t="s">
        <v>127</v>
      </c>
    </row>
    <row r="24" spans="1:11" ht="12.75">
      <c r="A24" s="2" t="s">
        <v>26</v>
      </c>
      <c r="B24" s="40">
        <v>5105.934686241026</v>
      </c>
      <c r="C24" s="17">
        <v>2095.6657174839747</v>
      </c>
      <c r="D24" s="41">
        <f t="shared" si="10"/>
        <v>7201.600403725</v>
      </c>
      <c r="E24" s="40">
        <v>5385.3139200000005</v>
      </c>
      <c r="F24" s="17">
        <v>2604.76608</v>
      </c>
      <c r="G24" s="41">
        <f t="shared" si="11"/>
        <v>7990.08</v>
      </c>
      <c r="H24" s="48">
        <f t="shared" si="4"/>
        <v>5.471657021227058</v>
      </c>
      <c r="I24" s="55">
        <f t="shared" si="5"/>
        <v>24.29301382699735</v>
      </c>
      <c r="J24" s="62">
        <f t="shared" si="6"/>
        <v>10.948671851706205</v>
      </c>
      <c r="K24" s="20" t="s">
        <v>128</v>
      </c>
    </row>
    <row r="25" spans="1:11" ht="12.75">
      <c r="A25" s="2" t="s">
        <v>27</v>
      </c>
      <c r="B25" s="40">
        <v>6172.884463393375</v>
      </c>
      <c r="C25" s="17">
        <v>2533.581634481625</v>
      </c>
      <c r="D25" s="41">
        <f t="shared" si="10"/>
        <v>8706.466097875</v>
      </c>
      <c r="E25" s="40">
        <v>7969.138752000001</v>
      </c>
      <c r="F25" s="17">
        <v>3854.5092480000003</v>
      </c>
      <c r="G25" s="41">
        <f t="shared" si="11"/>
        <v>11823.648000000001</v>
      </c>
      <c r="H25" s="48">
        <f t="shared" si="4"/>
        <v>29.099107544598102</v>
      </c>
      <c r="I25" s="55">
        <f t="shared" si="5"/>
        <v>52.13676936794813</v>
      </c>
      <c r="J25" s="62">
        <f t="shared" si="6"/>
        <v>35.80306713519296</v>
      </c>
      <c r="K25" s="20" t="s">
        <v>129</v>
      </c>
    </row>
    <row r="26" spans="1:11" ht="12.75">
      <c r="A26" s="2" t="s">
        <v>28</v>
      </c>
      <c r="B26" s="40">
        <v>539.848543158925</v>
      </c>
      <c r="C26" s="17">
        <v>221.573943666075</v>
      </c>
      <c r="D26" s="41">
        <f t="shared" si="10"/>
        <v>761.4224868250001</v>
      </c>
      <c r="E26" s="40">
        <v>1302.842</v>
      </c>
      <c r="F26" s="17">
        <v>630.158</v>
      </c>
      <c r="G26" s="41">
        <f t="shared" si="11"/>
        <v>1933</v>
      </c>
      <c r="H26" s="48">
        <f t="shared" si="4"/>
        <v>141.33472554661665</v>
      </c>
      <c r="I26" s="55">
        <f t="shared" si="5"/>
        <v>184.40076913993337</v>
      </c>
      <c r="J26" s="62">
        <f t="shared" si="6"/>
        <v>153.86694423227178</v>
      </c>
      <c r="K26" s="20" t="s">
        <v>130</v>
      </c>
    </row>
    <row r="27" spans="1:11" ht="12.75">
      <c r="A27" s="2" t="s">
        <v>30</v>
      </c>
      <c r="B27" s="40">
        <v>18082.695416720024</v>
      </c>
      <c r="C27" s="17">
        <v>7421.811518004975</v>
      </c>
      <c r="D27" s="41">
        <f t="shared" si="10"/>
        <v>25504.506934725</v>
      </c>
      <c r="E27" s="40">
        <v>25711.614503999997</v>
      </c>
      <c r="F27" s="17">
        <v>12436.181496</v>
      </c>
      <c r="G27" s="41">
        <f t="shared" si="11"/>
        <v>38147.795999999995</v>
      </c>
      <c r="H27" s="48">
        <f aca="true" t="shared" si="12" ref="H27:H35">(E27-B27)/B27*100</f>
        <v>42.189059271694376</v>
      </c>
      <c r="I27" s="55">
        <f t="shared" si="5"/>
        <v>67.56261548586072</v>
      </c>
      <c r="J27" s="62">
        <f t="shared" si="6"/>
        <v>49.57276413001678</v>
      </c>
      <c r="K27" s="20" t="s">
        <v>132</v>
      </c>
    </row>
    <row r="28" spans="1:11" ht="12.75">
      <c r="A28" s="2" t="s">
        <v>36</v>
      </c>
      <c r="B28" s="40">
        <v>9683.493407572074</v>
      </c>
      <c r="C28" s="17">
        <v>3974.466264602925</v>
      </c>
      <c r="D28" s="41">
        <f aca="true" t="shared" si="13" ref="D28:D38">SUM(B28:C28)</f>
        <v>13657.959672174999</v>
      </c>
      <c r="E28" s="40">
        <v>8295.982919999999</v>
      </c>
      <c r="F28" s="17">
        <v>4012.5970800000005</v>
      </c>
      <c r="G28" s="41">
        <f aca="true" t="shared" si="14" ref="G28:G36">SUM(E28:F28)</f>
        <v>12308.579999999998</v>
      </c>
      <c r="H28" s="48">
        <f t="shared" si="12"/>
        <v>-14.328614986065896</v>
      </c>
      <c r="I28" s="55">
        <f aca="true" t="shared" si="15" ref="I28:J35">(F28-C28)/C28*100</f>
        <v>0.9593946169998473</v>
      </c>
      <c r="J28" s="62">
        <f t="shared" si="15"/>
        <v>-9.879804191573768</v>
      </c>
      <c r="K28" s="20" t="s">
        <v>139</v>
      </c>
    </row>
    <row r="29" spans="1:11" ht="12.75">
      <c r="A29" s="2" t="s">
        <v>37</v>
      </c>
      <c r="B29" s="40">
        <v>2794.2101690776</v>
      </c>
      <c r="C29" s="17">
        <v>1146.8478973224</v>
      </c>
      <c r="D29" s="41">
        <f t="shared" si="13"/>
        <v>3941.0580664</v>
      </c>
      <c r="E29" s="40">
        <v>3699.8775</v>
      </c>
      <c r="F29" s="17">
        <v>1233.2925</v>
      </c>
      <c r="G29" s="41">
        <f t="shared" si="14"/>
        <v>4933.17</v>
      </c>
      <c r="H29" s="48">
        <f t="shared" si="12"/>
        <v>32.412283834088655</v>
      </c>
      <c r="I29" s="55">
        <f t="shared" si="15"/>
        <v>7.537582174534762</v>
      </c>
      <c r="J29" s="62">
        <f t="shared" si="15"/>
        <v>25.173745651158473</v>
      </c>
      <c r="K29" s="20" t="s">
        <v>140</v>
      </c>
    </row>
    <row r="30" spans="1:11" ht="12.75">
      <c r="A30" s="2" t="s">
        <v>225</v>
      </c>
      <c r="B30" s="40">
        <v>967.5207656614498</v>
      </c>
      <c r="C30" s="17">
        <v>397.1065483885499</v>
      </c>
      <c r="D30" s="41">
        <f t="shared" si="13"/>
        <v>1364.6273140499998</v>
      </c>
      <c r="E30" s="40">
        <v>690.577704</v>
      </c>
      <c r="F30" s="17">
        <v>334.018296</v>
      </c>
      <c r="G30" s="41">
        <f t="shared" si="14"/>
        <v>1024.596</v>
      </c>
      <c r="H30" s="48">
        <f t="shared" si="12"/>
        <v>-28.623991493569278</v>
      </c>
      <c r="I30" s="55">
        <f t="shared" si="15"/>
        <v>-15.886983643196192</v>
      </c>
      <c r="J30" s="62">
        <f t="shared" si="15"/>
        <v>-24.917522209110718</v>
      </c>
      <c r="K30" s="20" t="s">
        <v>141</v>
      </c>
    </row>
    <row r="31" spans="1:11" ht="12.75">
      <c r="A31" s="2" t="s">
        <v>38</v>
      </c>
      <c r="B31" s="40">
        <v>2073.3498357685753</v>
      </c>
      <c r="C31" s="17">
        <v>850.979974906425</v>
      </c>
      <c r="D31" s="41">
        <f t="shared" si="13"/>
        <v>2924.3298106750003</v>
      </c>
      <c r="E31" s="40">
        <v>1136.4273560000001</v>
      </c>
      <c r="F31" s="17">
        <v>549.666644</v>
      </c>
      <c r="G31" s="41">
        <f t="shared" si="14"/>
        <v>1686.094</v>
      </c>
      <c r="H31" s="48">
        <f t="shared" si="12"/>
        <v>-45.18882745232741</v>
      </c>
      <c r="I31" s="55">
        <f t="shared" si="15"/>
        <v>-35.40780509430411</v>
      </c>
      <c r="J31" s="62">
        <f t="shared" si="15"/>
        <v>-42.34254994614263</v>
      </c>
      <c r="K31" s="20" t="s">
        <v>142</v>
      </c>
    </row>
    <row r="32" spans="1:11" ht="12.75">
      <c r="A32" s="2" t="s">
        <v>39</v>
      </c>
      <c r="B32" s="40">
        <v>44.61558207925</v>
      </c>
      <c r="C32" s="17">
        <v>18.31189617075</v>
      </c>
      <c r="D32" s="41">
        <f t="shared" si="13"/>
        <v>62.92747824999999</v>
      </c>
      <c r="E32" s="40">
        <v>208.94</v>
      </c>
      <c r="F32" s="17">
        <v>101.06</v>
      </c>
      <c r="G32" s="41">
        <f t="shared" si="14"/>
        <v>310</v>
      </c>
      <c r="H32" s="48">
        <f t="shared" si="12"/>
        <v>368.31172039594367</v>
      </c>
      <c r="I32" s="55">
        <f t="shared" si="15"/>
        <v>451.8816787604191</v>
      </c>
      <c r="J32" s="62">
        <f t="shared" si="15"/>
        <v>392.6305782800061</v>
      </c>
      <c r="K32" s="20" t="s">
        <v>143</v>
      </c>
    </row>
    <row r="33" spans="1:11" ht="12.75">
      <c r="A33" s="2" t="s">
        <v>40</v>
      </c>
      <c r="B33" s="40">
        <v>9476.349633632699</v>
      </c>
      <c r="C33" s="17">
        <v>3889.4467466673</v>
      </c>
      <c r="D33" s="41">
        <f t="shared" si="13"/>
        <v>13365.796380299998</v>
      </c>
      <c r="E33" s="40">
        <v>14434.463442</v>
      </c>
      <c r="F33" s="64">
        <v>2977.4345580000004</v>
      </c>
      <c r="G33" s="41">
        <f t="shared" si="14"/>
        <v>17411.898</v>
      </c>
      <c r="H33" s="48">
        <f t="shared" si="12"/>
        <v>52.32092525132634</v>
      </c>
      <c r="I33" s="55">
        <f t="shared" si="15"/>
        <v>-23.44837834452326</v>
      </c>
      <c r="J33" s="62">
        <f t="shared" si="15"/>
        <v>30.27205790493411</v>
      </c>
      <c r="K33" s="20" t="s">
        <v>144</v>
      </c>
    </row>
    <row r="34" spans="1:11" ht="12.75">
      <c r="A34" s="2" t="s">
        <v>41</v>
      </c>
      <c r="B34" s="40">
        <v>1951.61303323805</v>
      </c>
      <c r="C34" s="17">
        <v>801.0146582119501</v>
      </c>
      <c r="D34" s="76">
        <f t="shared" si="13"/>
        <v>2752.6276914500004</v>
      </c>
      <c r="E34" s="40">
        <v>3163.990466</v>
      </c>
      <c r="F34" s="17">
        <v>234.49553400000005</v>
      </c>
      <c r="G34" s="76">
        <f t="shared" si="14"/>
        <v>3398.4860000000003</v>
      </c>
      <c r="H34" s="48">
        <f t="shared" si="12"/>
        <v>62.12181473037278</v>
      </c>
      <c r="I34" s="55">
        <f t="shared" si="15"/>
        <v>-70.72518816029556</v>
      </c>
      <c r="J34" s="62">
        <f t="shared" si="15"/>
        <v>23.463336889188287</v>
      </c>
      <c r="K34" s="20" t="s">
        <v>145</v>
      </c>
    </row>
    <row r="35" spans="1:11" ht="12.75">
      <c r="A35" s="2" t="s">
        <v>42</v>
      </c>
      <c r="B35" s="40">
        <v>247.2977978107</v>
      </c>
      <c r="C35" s="17">
        <v>101.5002244893</v>
      </c>
      <c r="D35" s="72">
        <f t="shared" si="13"/>
        <v>348.79802229999996</v>
      </c>
      <c r="E35" s="40">
        <v>171.50873600000003</v>
      </c>
      <c r="F35" s="17">
        <v>82.955264</v>
      </c>
      <c r="G35" s="72">
        <f t="shared" si="14"/>
        <v>254.46400000000003</v>
      </c>
      <c r="H35" s="48">
        <f t="shared" si="12"/>
        <v>-30.646881000013803</v>
      </c>
      <c r="I35" s="55">
        <f t="shared" si="15"/>
        <v>-18.270856623824493</v>
      </c>
      <c r="J35" s="62">
        <f t="shared" si="15"/>
        <v>-27.04545790654271</v>
      </c>
      <c r="K35" s="20" t="s">
        <v>146</v>
      </c>
    </row>
    <row r="36" spans="1:11" ht="12.75">
      <c r="A36" s="2" t="s">
        <v>43</v>
      </c>
      <c r="B36" s="40">
        <v>417.47437517012503</v>
      </c>
      <c r="C36" s="17">
        <v>171.347028454875</v>
      </c>
      <c r="D36" s="76">
        <f t="shared" si="13"/>
        <v>588.821403625</v>
      </c>
      <c r="E36" s="40">
        <v>517.5</v>
      </c>
      <c r="F36" s="17">
        <v>250</v>
      </c>
      <c r="G36" s="72">
        <f t="shared" si="14"/>
        <v>767.5</v>
      </c>
      <c r="H36" s="48">
        <v>20.971611505556968</v>
      </c>
      <c r="I36" s="55">
        <v>42.55892631428209</v>
      </c>
      <c r="J36" s="62">
        <v>27.253520114896002</v>
      </c>
      <c r="K36" s="20" t="s">
        <v>147</v>
      </c>
    </row>
    <row r="37" spans="1:11" ht="24" customHeight="1">
      <c r="A37" s="105" t="s">
        <v>220</v>
      </c>
      <c r="B37" s="35">
        <f>SUM(B23:B36)</f>
        <v>64234.32825041277</v>
      </c>
      <c r="C37" s="28">
        <f>SUM(C23:C36)</f>
        <v>26364.16011406223</v>
      </c>
      <c r="D37" s="36">
        <f t="shared" si="13"/>
        <v>90598.488364475</v>
      </c>
      <c r="E37" s="35">
        <f>SUM(E23:E36)</f>
        <v>82943.38285600001</v>
      </c>
      <c r="F37" s="28">
        <f>SUM(F23:F36)</f>
        <v>29596.552144</v>
      </c>
      <c r="G37" s="36">
        <f>SUM(G23:G36)</f>
        <v>112539.93500000001</v>
      </c>
      <c r="H37" s="49">
        <f aca="true" t="shared" si="16" ref="H37:J38">(E37-B37)/B37*100</f>
        <v>29.12625556330468</v>
      </c>
      <c r="I37" s="56">
        <f t="shared" si="16"/>
        <v>12.260553781926337</v>
      </c>
      <c r="J37" s="59">
        <f t="shared" si="16"/>
        <v>24.218336344923593</v>
      </c>
      <c r="K37" s="106" t="s">
        <v>221</v>
      </c>
    </row>
    <row r="38" spans="1:11" ht="12.75">
      <c r="A38" s="2" t="s">
        <v>29</v>
      </c>
      <c r="B38" s="40">
        <v>19604.724131080726</v>
      </c>
      <c r="C38" s="17">
        <v>8046.508775944274</v>
      </c>
      <c r="D38" s="41">
        <f t="shared" si="13"/>
        <v>27651.232907024998</v>
      </c>
      <c r="E38" s="40">
        <v>19102.722588000004</v>
      </c>
      <c r="F38" s="17">
        <v>9537.041412</v>
      </c>
      <c r="G38" s="41">
        <f>SUM(E38:F38)</f>
        <v>28639.764000000003</v>
      </c>
      <c r="H38" s="48">
        <f t="shared" si="16"/>
        <v>-2.5606151850148393</v>
      </c>
      <c r="I38" s="55">
        <f t="shared" si="16"/>
        <v>18.523967071431045</v>
      </c>
      <c r="J38" s="62">
        <f t="shared" si="16"/>
        <v>3.574998251610912</v>
      </c>
      <c r="K38" s="20" t="s">
        <v>131</v>
      </c>
    </row>
    <row r="39" spans="1:11" ht="12.75">
      <c r="A39" s="2" t="s">
        <v>226</v>
      </c>
      <c r="B39" s="40">
        <v>8935.226359557224</v>
      </c>
      <c r="C39" s="17">
        <v>3667.349605967775</v>
      </c>
      <c r="D39" s="41">
        <f t="shared" si="10"/>
        <v>12602.575965524999</v>
      </c>
      <c r="E39" s="40">
        <v>10205.95221</v>
      </c>
      <c r="F39" s="17">
        <v>4394.8377900000005</v>
      </c>
      <c r="G39" s="41">
        <f t="shared" si="11"/>
        <v>14600.79</v>
      </c>
      <c r="H39" s="48">
        <f aca="true" t="shared" si="17" ref="H39:H45">(E39-B39)/B39*100</f>
        <v>14.221529475675702</v>
      </c>
      <c r="I39" s="55">
        <f t="shared" si="5"/>
        <v>19.83689209363635</v>
      </c>
      <c r="J39" s="62">
        <f t="shared" si="6"/>
        <v>15.855599997502262</v>
      </c>
      <c r="K39" s="20" t="s">
        <v>133</v>
      </c>
    </row>
    <row r="40" spans="1:11" ht="12.75">
      <c r="A40" s="2" t="s">
        <v>31</v>
      </c>
      <c r="B40" s="40">
        <v>9505.031079255075</v>
      </c>
      <c r="C40" s="17">
        <v>3901.2186799199244</v>
      </c>
      <c r="D40" s="41">
        <f t="shared" si="10"/>
        <v>13406.249759175</v>
      </c>
      <c r="E40" s="40">
        <v>5017.134679999999</v>
      </c>
      <c r="F40" s="17">
        <v>2426.68532</v>
      </c>
      <c r="G40" s="41">
        <f t="shared" si="11"/>
        <v>7443.82</v>
      </c>
      <c r="H40" s="48">
        <f t="shared" si="17"/>
        <v>-47.216009730362714</v>
      </c>
      <c r="I40" s="55">
        <f t="shared" si="5"/>
        <v>-37.79673688915563</v>
      </c>
      <c r="J40" s="62">
        <f t="shared" si="6"/>
        <v>-44.47500133357145</v>
      </c>
      <c r="K40" s="20" t="s">
        <v>134</v>
      </c>
    </row>
    <row r="41" spans="1:11" ht="12.75">
      <c r="A41" s="2" t="s">
        <v>32</v>
      </c>
      <c r="B41" s="40">
        <v>1626.5566495178</v>
      </c>
      <c r="C41" s="17">
        <v>667.5994146822</v>
      </c>
      <c r="D41" s="41">
        <f t="shared" si="10"/>
        <v>2294.1560642</v>
      </c>
      <c r="E41" s="40">
        <v>1665.1196100000002</v>
      </c>
      <c r="F41" s="17">
        <v>497.3733900000001</v>
      </c>
      <c r="G41" s="41">
        <f t="shared" si="11"/>
        <v>2162.4930000000004</v>
      </c>
      <c r="H41" s="48">
        <f t="shared" si="17"/>
        <v>2.3708341479303754</v>
      </c>
      <c r="I41" s="55">
        <f t="shared" si="5"/>
        <v>-25.498228569183702</v>
      </c>
      <c r="J41" s="62">
        <f t="shared" si="6"/>
        <v>-5.739063102749815</v>
      </c>
      <c r="K41" s="20" t="s">
        <v>135</v>
      </c>
    </row>
    <row r="42" spans="1:11" ht="12.75">
      <c r="A42" s="2" t="s">
        <v>33</v>
      </c>
      <c r="B42" s="40">
        <v>2369.72477386645</v>
      </c>
      <c r="C42" s="17">
        <v>972.62328518355</v>
      </c>
      <c r="D42" s="41">
        <f t="shared" si="10"/>
        <v>3342.3480590500003</v>
      </c>
      <c r="E42" s="40">
        <v>4374.44198</v>
      </c>
      <c r="F42" s="17">
        <v>2115.8280200000004</v>
      </c>
      <c r="G42" s="41">
        <f t="shared" si="11"/>
        <v>6490.27</v>
      </c>
      <c r="H42" s="48">
        <f t="shared" si="17"/>
        <v>84.59704807249186</v>
      </c>
      <c r="I42" s="55">
        <f t="shared" si="5"/>
        <v>117.53828560671451</v>
      </c>
      <c r="J42" s="62">
        <f t="shared" si="6"/>
        <v>94.18294819495064</v>
      </c>
      <c r="K42" s="20" t="s">
        <v>136</v>
      </c>
    </row>
    <row r="43" spans="1:11" ht="12.75">
      <c r="A43" s="2" t="s">
        <v>34</v>
      </c>
      <c r="B43" s="40">
        <v>699.82727318595</v>
      </c>
      <c r="C43" s="17">
        <v>287.23517136404996</v>
      </c>
      <c r="D43" s="41">
        <f t="shared" si="10"/>
        <v>987.06244455</v>
      </c>
      <c r="E43" s="40">
        <v>1172.76</v>
      </c>
      <c r="F43" s="17">
        <v>567.24</v>
      </c>
      <c r="G43" s="41">
        <f t="shared" si="11"/>
        <v>1740</v>
      </c>
      <c r="H43" s="48">
        <f t="shared" si="17"/>
        <v>67.5784932846405</v>
      </c>
      <c r="I43" s="55">
        <f t="shared" si="5"/>
        <v>97.48277946124642</v>
      </c>
      <c r="J43" s="62">
        <f t="shared" si="6"/>
        <v>76.28064056203281</v>
      </c>
      <c r="K43" s="20" t="s">
        <v>137</v>
      </c>
    </row>
    <row r="44" spans="1:11" ht="12.75">
      <c r="A44" s="2" t="s">
        <v>35</v>
      </c>
      <c r="B44" s="40">
        <v>205.23167756455</v>
      </c>
      <c r="C44" s="17">
        <v>84.23472238545</v>
      </c>
      <c r="D44" s="41">
        <f t="shared" si="10"/>
        <v>289.46639995</v>
      </c>
      <c r="E44" s="40">
        <v>345.762</v>
      </c>
      <c r="F44" s="17">
        <v>167.238</v>
      </c>
      <c r="G44" s="41">
        <f t="shared" si="11"/>
        <v>513</v>
      </c>
      <c r="H44" s="48">
        <f t="shared" si="17"/>
        <v>68.4739919797469</v>
      </c>
      <c r="I44" s="55">
        <f t="shared" si="5"/>
        <v>98.53807938576087</v>
      </c>
      <c r="J44" s="62">
        <f t="shared" si="6"/>
        <v>77.22264141489697</v>
      </c>
      <c r="K44" s="20" t="s">
        <v>138</v>
      </c>
    </row>
    <row r="45" spans="1:48" s="112" customFormat="1" ht="12.75">
      <c r="A45" s="105" t="s">
        <v>218</v>
      </c>
      <c r="B45" s="27">
        <f aca="true" t="shared" si="18" ref="B45:G45">SUM(B38:B44)</f>
        <v>42946.321944027775</v>
      </c>
      <c r="C45" s="4">
        <f t="shared" si="18"/>
        <v>17626.76965544722</v>
      </c>
      <c r="D45" s="71">
        <f t="shared" si="18"/>
        <v>60573.09159947499</v>
      </c>
      <c r="E45" s="27">
        <f t="shared" si="18"/>
        <v>41883.89306800001</v>
      </c>
      <c r="F45" s="4">
        <f t="shared" si="18"/>
        <v>19706.243932000005</v>
      </c>
      <c r="G45" s="71">
        <f t="shared" si="18"/>
        <v>61590.137</v>
      </c>
      <c r="H45" s="48">
        <f t="shared" si="17"/>
        <v>-2.4738530051826877</v>
      </c>
      <c r="I45" s="55">
        <f>(F45-C45)/C45*100</f>
        <v>11.797251097056018</v>
      </c>
      <c r="J45" s="62">
        <f t="shared" si="6"/>
        <v>1.6790382885687631</v>
      </c>
      <c r="K45" s="106" t="s">
        <v>217</v>
      </c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1"/>
    </row>
    <row r="46" spans="1:11" ht="12.75">
      <c r="A46" s="2" t="s">
        <v>44</v>
      </c>
      <c r="B46" s="40">
        <v>12858.21075523985</v>
      </c>
      <c r="C46" s="17">
        <v>5277.488476410151</v>
      </c>
      <c r="D46" s="41">
        <f aca="true" t="shared" si="19" ref="D46:D88">SUM(B46:C46)</f>
        <v>18135.69923165</v>
      </c>
      <c r="E46" s="40">
        <v>19563.967538999997</v>
      </c>
      <c r="F46" s="17">
        <v>5745.175460999999</v>
      </c>
      <c r="G46" s="41">
        <f aca="true" t="shared" si="20" ref="G46:G86">SUM(E46:F46)</f>
        <v>25309.142999999996</v>
      </c>
      <c r="H46" s="48">
        <f aca="true" t="shared" si="21" ref="H46:H90">(E46-B46)/B46*100</f>
        <v>52.15155445346456</v>
      </c>
      <c r="I46" s="55">
        <f aca="true" t="shared" si="22" ref="I46:I90">(F46-C46)/C46*100</f>
        <v>8.861923369048792</v>
      </c>
      <c r="J46" s="62">
        <f aca="true" t="shared" si="23" ref="J46:J90">(G46-D46)/D46*100</f>
        <v>39.554271807899575</v>
      </c>
      <c r="K46" s="20" t="s">
        <v>148</v>
      </c>
    </row>
    <row r="47" spans="1:11" ht="12.75">
      <c r="A47" s="2" t="s">
        <v>45</v>
      </c>
      <c r="B47" s="40">
        <v>23.582521956175</v>
      </c>
      <c r="C47" s="17">
        <v>9.679145118825</v>
      </c>
      <c r="D47" s="41">
        <f t="shared" si="19"/>
        <v>33.261667075</v>
      </c>
      <c r="E47" s="40">
        <v>3482.7705000000005</v>
      </c>
      <c r="F47" s="17">
        <v>1457.3295</v>
      </c>
      <c r="G47" s="41">
        <f t="shared" si="20"/>
        <v>4940.1</v>
      </c>
      <c r="H47" s="48">
        <f t="shared" si="21"/>
        <v>14668.439552276339</v>
      </c>
      <c r="I47" s="55">
        <f t="shared" si="22"/>
        <v>14956.38651047431</v>
      </c>
      <c r="J47" s="62">
        <f t="shared" si="23"/>
        <v>14752.232117111947</v>
      </c>
      <c r="K47" s="20" t="s">
        <v>2</v>
      </c>
    </row>
    <row r="48" spans="1:11" ht="12.75">
      <c r="A48" s="80" t="s">
        <v>46</v>
      </c>
      <c r="B48" s="81">
        <v>211.6053321473</v>
      </c>
      <c r="C48" s="82">
        <v>86.85070755269999</v>
      </c>
      <c r="D48" s="83">
        <f t="shared" si="19"/>
        <v>298.4560397</v>
      </c>
      <c r="E48" s="81">
        <v>431.33310000000006</v>
      </c>
      <c r="F48" s="82">
        <v>180.48690000000002</v>
      </c>
      <c r="G48" s="83">
        <f t="shared" si="20"/>
        <v>611.82</v>
      </c>
      <c r="H48" s="84">
        <f t="shared" si="21"/>
        <v>103.838483474389</v>
      </c>
      <c r="I48" s="85">
        <f t="shared" si="22"/>
        <v>107.81281475511607</v>
      </c>
      <c r="J48" s="86">
        <f t="shared" si="23"/>
        <v>104.99501387708054</v>
      </c>
      <c r="K48" s="87" t="s">
        <v>3</v>
      </c>
    </row>
    <row r="49" spans="1:11" ht="16.5" customHeight="1">
      <c r="A49" s="12" t="s">
        <v>203</v>
      </c>
      <c r="B49" s="34"/>
      <c r="C49" s="34"/>
      <c r="D49" s="33"/>
      <c r="E49" s="34"/>
      <c r="F49" s="75">
        <v>9</v>
      </c>
      <c r="G49" s="33"/>
      <c r="H49" s="50"/>
      <c r="I49" s="50"/>
      <c r="J49" s="50"/>
      <c r="K49" s="14" t="s">
        <v>204</v>
      </c>
    </row>
    <row r="50" spans="1:11" ht="16.5" customHeight="1">
      <c r="A50" s="12"/>
      <c r="B50" s="34"/>
      <c r="C50" s="34"/>
      <c r="D50" s="33"/>
      <c r="E50" s="34"/>
      <c r="F50" s="75"/>
      <c r="G50" s="33"/>
      <c r="H50" s="50"/>
      <c r="I50" s="50"/>
      <c r="J50" s="50"/>
      <c r="K50" s="14"/>
    </row>
    <row r="51" spans="1:11" ht="16.5" customHeight="1">
      <c r="A51" s="12"/>
      <c r="B51" s="34"/>
      <c r="C51" s="34"/>
      <c r="D51" s="33"/>
      <c r="E51" s="34"/>
      <c r="F51" s="75"/>
      <c r="G51" s="33"/>
      <c r="H51" s="50"/>
      <c r="I51" s="50"/>
      <c r="J51" s="50"/>
      <c r="K51" s="14"/>
    </row>
    <row r="52" spans="1:11" ht="16.5" customHeight="1">
      <c r="A52" s="12"/>
      <c r="B52" s="34"/>
      <c r="C52" s="34"/>
      <c r="D52" s="33"/>
      <c r="E52" s="34"/>
      <c r="F52" s="75"/>
      <c r="G52" s="33"/>
      <c r="H52" s="50"/>
      <c r="I52" s="50"/>
      <c r="J52" s="50"/>
      <c r="K52" s="14"/>
    </row>
    <row r="53" spans="1:11" ht="12.75">
      <c r="A53" s="2" t="s">
        <v>47</v>
      </c>
      <c r="B53" s="40">
        <v>3213.5966406225502</v>
      </c>
      <c r="C53" s="17">
        <v>1318.9797213274499</v>
      </c>
      <c r="D53" s="41">
        <f t="shared" si="19"/>
        <v>4532.57636195</v>
      </c>
      <c r="E53" s="40">
        <v>4522.360680000001</v>
      </c>
      <c r="F53" s="17">
        <v>1892.3353200000004</v>
      </c>
      <c r="G53" s="41">
        <f t="shared" si="20"/>
        <v>6414.696000000001</v>
      </c>
      <c r="H53" s="48">
        <f t="shared" si="21"/>
        <v>40.725834189443006</v>
      </c>
      <c r="I53" s="55">
        <f t="shared" si="22"/>
        <v>43.46962954786848</v>
      </c>
      <c r="J53" s="62">
        <f t="shared" si="23"/>
        <v>41.5242786387448</v>
      </c>
      <c r="K53" s="20" t="s">
        <v>149</v>
      </c>
    </row>
    <row r="54" spans="1:11" ht="12.75">
      <c r="A54" s="2" t="s">
        <v>48</v>
      </c>
      <c r="B54" s="40">
        <v>1903.810623867425</v>
      </c>
      <c r="C54" s="17">
        <v>781.394769457575</v>
      </c>
      <c r="D54" s="41">
        <f t="shared" si="19"/>
        <v>2685.205393325</v>
      </c>
      <c r="E54" s="40">
        <v>2140.912275</v>
      </c>
      <c r="F54" s="64">
        <v>895.8427250000001</v>
      </c>
      <c r="G54" s="41">
        <f t="shared" si="20"/>
        <v>3036.755</v>
      </c>
      <c r="H54" s="48">
        <f t="shared" si="21"/>
        <v>12.454056520124038</v>
      </c>
      <c r="I54" s="55">
        <f t="shared" si="22"/>
        <v>14.646624218110915</v>
      </c>
      <c r="J54" s="62">
        <f t="shared" si="23"/>
        <v>13.092093720238216</v>
      </c>
      <c r="K54" s="20" t="s">
        <v>150</v>
      </c>
    </row>
    <row r="55" spans="1:11" ht="12.75">
      <c r="A55" s="2" t="s">
        <v>49</v>
      </c>
      <c r="B55" s="40">
        <v>1467.8526504073247</v>
      </c>
      <c r="C55" s="17">
        <v>602.461384017675</v>
      </c>
      <c r="D55" s="41">
        <f t="shared" si="19"/>
        <v>2070.3140344249996</v>
      </c>
      <c r="E55" s="40">
        <v>1122.63354</v>
      </c>
      <c r="F55" s="64">
        <v>469.75445999999994</v>
      </c>
      <c r="G55" s="41">
        <f t="shared" si="20"/>
        <v>1592.388</v>
      </c>
      <c r="H55" s="48">
        <f t="shared" si="21"/>
        <v>-23.51864884472753</v>
      </c>
      <c r="I55" s="55">
        <f t="shared" si="22"/>
        <v>-22.027457284097345</v>
      </c>
      <c r="J55" s="62">
        <f t="shared" si="23"/>
        <v>-23.084712100584145</v>
      </c>
      <c r="K55" s="20" t="s">
        <v>151</v>
      </c>
    </row>
    <row r="56" spans="1:11" ht="12.75">
      <c r="A56" s="2" t="s">
        <v>50</v>
      </c>
      <c r="B56" s="40">
        <v>1052.9277370702998</v>
      </c>
      <c r="C56" s="17">
        <v>432.1607496296999</v>
      </c>
      <c r="D56" s="41">
        <f t="shared" si="19"/>
        <v>1485.0884866999997</v>
      </c>
      <c r="E56" s="40">
        <v>1113.184425</v>
      </c>
      <c r="F56" s="64">
        <v>465.800575</v>
      </c>
      <c r="G56" s="41">
        <f t="shared" si="20"/>
        <v>1578.985</v>
      </c>
      <c r="H56" s="48">
        <f t="shared" si="21"/>
        <v>5.722775249264518</v>
      </c>
      <c r="I56" s="55">
        <f t="shared" si="22"/>
        <v>7.784100106065761</v>
      </c>
      <c r="J56" s="62">
        <f t="shared" si="23"/>
        <v>6.322620782593679</v>
      </c>
      <c r="K56" s="20" t="s">
        <v>228</v>
      </c>
    </row>
    <row r="57" spans="1:11" ht="12.75">
      <c r="A57" s="2" t="s">
        <v>51</v>
      </c>
      <c r="B57" s="40">
        <v>3492.125345888725</v>
      </c>
      <c r="C57" s="17">
        <v>1433.298273136275</v>
      </c>
      <c r="D57" s="41">
        <f t="shared" si="19"/>
        <v>4925.423619024999</v>
      </c>
      <c r="E57" s="40">
        <v>851.2790400000001</v>
      </c>
      <c r="F57" s="64">
        <v>356.20896</v>
      </c>
      <c r="G57" s="41">
        <f t="shared" si="20"/>
        <v>1207.488</v>
      </c>
      <c r="H57" s="48">
        <f t="shared" si="21"/>
        <v>-75.6228956385483</v>
      </c>
      <c r="I57" s="55">
        <f t="shared" si="22"/>
        <v>-75.14760418844568</v>
      </c>
      <c r="J57" s="62">
        <f t="shared" si="23"/>
        <v>-75.48458582656843</v>
      </c>
      <c r="K57" s="20" t="s">
        <v>153</v>
      </c>
    </row>
    <row r="58" spans="1:11" ht="12.75">
      <c r="A58" s="2" t="s">
        <v>52</v>
      </c>
      <c r="B58" s="40">
        <v>2443.021801568075</v>
      </c>
      <c r="C58" s="17">
        <v>1002.7071146069248</v>
      </c>
      <c r="D58" s="41">
        <f>SUM(B58:C58)</f>
        <v>3445.7289161749995</v>
      </c>
      <c r="E58" s="40">
        <v>2573.9056499999997</v>
      </c>
      <c r="F58" s="64">
        <v>1077.02435</v>
      </c>
      <c r="G58" s="41">
        <f>SUM(E58:F58)</f>
        <v>3650.9299999999994</v>
      </c>
      <c r="H58" s="48">
        <f>(E58-B58)/B58*100</f>
        <v>5.3574572420072535</v>
      </c>
      <c r="I58" s="55">
        <f>(F58-C58)/C58*100</f>
        <v>7.411659328078914</v>
      </c>
      <c r="J58" s="62">
        <f>(G58-D58)/D58*100</f>
        <v>5.955230049054103</v>
      </c>
      <c r="K58" s="20" t="s">
        <v>154</v>
      </c>
    </row>
    <row r="59" spans="1:11" ht="12.75">
      <c r="A59" s="2" t="s">
        <v>53</v>
      </c>
      <c r="B59" s="40">
        <v>40276.398039313804</v>
      </c>
      <c r="C59" s="17">
        <v>16530.9334688862</v>
      </c>
      <c r="D59" s="41">
        <f t="shared" si="19"/>
        <v>56807.331508200004</v>
      </c>
      <c r="E59" s="40">
        <v>54295.054132</v>
      </c>
      <c r="F59" s="17">
        <v>13914.812867999999</v>
      </c>
      <c r="G59" s="41">
        <f t="shared" si="20"/>
        <v>68209.867</v>
      </c>
      <c r="H59" s="48">
        <f t="shared" si="21"/>
        <v>34.80613156867349</v>
      </c>
      <c r="I59" s="55">
        <f t="shared" si="22"/>
        <v>-15.825607221819315</v>
      </c>
      <c r="J59" s="62">
        <f t="shared" si="23"/>
        <v>20.072295580640088</v>
      </c>
      <c r="K59" s="20" t="s">
        <v>155</v>
      </c>
    </row>
    <row r="60" spans="1:11" ht="12.75">
      <c r="A60" s="2" t="s">
        <v>54</v>
      </c>
      <c r="B60" s="40">
        <v>5198.3526776909</v>
      </c>
      <c r="C60" s="17">
        <v>2133.5975024091003</v>
      </c>
      <c r="D60" s="41">
        <f t="shared" si="19"/>
        <v>7331.950180100001</v>
      </c>
      <c r="E60" s="40">
        <v>6648.246384</v>
      </c>
      <c r="F60" s="17">
        <v>3186.4376159999997</v>
      </c>
      <c r="G60" s="41">
        <f t="shared" si="20"/>
        <v>9834.684</v>
      </c>
      <c r="H60" s="48">
        <f t="shared" si="21"/>
        <v>27.891407070771123</v>
      </c>
      <c r="I60" s="55">
        <f t="shared" si="22"/>
        <v>49.345769874688656</v>
      </c>
      <c r="J60" s="62">
        <f t="shared" si="23"/>
        <v>34.13462664671112</v>
      </c>
      <c r="K60" s="20" t="s">
        <v>156</v>
      </c>
    </row>
    <row r="61" spans="1:11" ht="12.75">
      <c r="A61" s="2" t="s">
        <v>55</v>
      </c>
      <c r="B61" s="40">
        <v>2949.7273408967</v>
      </c>
      <c r="C61" s="17">
        <v>1210.6779354033001</v>
      </c>
      <c r="D61" s="41">
        <f t="shared" si="19"/>
        <v>4160.4052763</v>
      </c>
      <c r="E61" s="40">
        <v>3505.824</v>
      </c>
      <c r="F61" s="17">
        <v>1466.976</v>
      </c>
      <c r="G61" s="41">
        <f t="shared" si="20"/>
        <v>4972.8</v>
      </c>
      <c r="H61" s="48">
        <f t="shared" si="21"/>
        <v>18.852476681259976</v>
      </c>
      <c r="I61" s="55">
        <f t="shared" si="22"/>
        <v>21.16979727654177</v>
      </c>
      <c r="J61" s="62">
        <f t="shared" si="23"/>
        <v>19.526816974486977</v>
      </c>
      <c r="K61" s="20" t="s">
        <v>157</v>
      </c>
    </row>
    <row r="62" spans="1:11" ht="12.75">
      <c r="A62" s="2" t="s">
        <v>56</v>
      </c>
      <c r="B62" s="40">
        <v>796.7068228437499</v>
      </c>
      <c r="C62" s="17">
        <v>326.99814590624993</v>
      </c>
      <c r="D62" s="41">
        <f t="shared" si="19"/>
        <v>1123.7049687499998</v>
      </c>
      <c r="E62" s="40">
        <v>1030.49568</v>
      </c>
      <c r="F62" s="17">
        <v>431.2003200000001</v>
      </c>
      <c r="G62" s="41">
        <f t="shared" si="20"/>
        <v>1461.6960000000001</v>
      </c>
      <c r="H62" s="48">
        <f t="shared" si="21"/>
        <v>29.34440253966555</v>
      </c>
      <c r="I62" s="55">
        <f t="shared" si="22"/>
        <v>31.8662889677744</v>
      </c>
      <c r="J62" s="62">
        <f t="shared" si="23"/>
        <v>30.078271490245235</v>
      </c>
      <c r="K62" s="20" t="s">
        <v>158</v>
      </c>
    </row>
    <row r="63" spans="1:11" ht="12.75">
      <c r="A63" s="2" t="s">
        <v>57</v>
      </c>
      <c r="B63" s="40">
        <v>1817.128921542025</v>
      </c>
      <c r="C63" s="17">
        <v>745.8173711829749</v>
      </c>
      <c r="D63" s="41">
        <f t="shared" si="19"/>
        <v>2562.9462927249997</v>
      </c>
      <c r="E63" s="40">
        <v>2024.9136899999999</v>
      </c>
      <c r="F63" s="17">
        <v>847.30431</v>
      </c>
      <c r="G63" s="41">
        <f t="shared" si="20"/>
        <v>2872.218</v>
      </c>
      <c r="H63" s="48">
        <f t="shared" si="21"/>
        <v>11.43478407033705</v>
      </c>
      <c r="I63" s="55">
        <f t="shared" si="22"/>
        <v>13.607478551492047</v>
      </c>
      <c r="J63" s="62">
        <f t="shared" si="23"/>
        <v>12.067038164353159</v>
      </c>
      <c r="K63" s="20" t="s">
        <v>159</v>
      </c>
    </row>
    <row r="64" spans="1:11" ht="12.75">
      <c r="A64" s="2" t="s">
        <v>58</v>
      </c>
      <c r="B64" s="40">
        <v>2043.39365922965</v>
      </c>
      <c r="C64" s="17">
        <v>838.6848446203501</v>
      </c>
      <c r="D64" s="41">
        <f t="shared" si="19"/>
        <v>2882.07850385</v>
      </c>
      <c r="E64" s="40">
        <v>2199.4731</v>
      </c>
      <c r="F64" s="17">
        <v>920.3469</v>
      </c>
      <c r="G64" s="41">
        <f t="shared" si="20"/>
        <v>3119.82</v>
      </c>
      <c r="H64" s="48">
        <f t="shared" si="21"/>
        <v>7.638246309778187</v>
      </c>
      <c r="I64" s="55">
        <f t="shared" si="22"/>
        <v>9.736917973832725</v>
      </c>
      <c r="J64" s="62">
        <f t="shared" si="23"/>
        <v>8.248959764018066</v>
      </c>
      <c r="K64" s="20" t="s">
        <v>160</v>
      </c>
    </row>
    <row r="65" spans="1:11" ht="12.75">
      <c r="A65" s="2" t="s">
        <v>59</v>
      </c>
      <c r="B65" s="40">
        <v>26.131983789275</v>
      </c>
      <c r="C65" s="17">
        <v>10.725539185725</v>
      </c>
      <c r="D65" s="41">
        <f t="shared" si="19"/>
        <v>36.857522975</v>
      </c>
      <c r="E65" s="40">
        <v>124.08</v>
      </c>
      <c r="F65" s="17">
        <v>51.92</v>
      </c>
      <c r="G65" s="41">
        <f t="shared" si="20"/>
        <v>176</v>
      </c>
      <c r="H65" s="48">
        <f t="shared" si="21"/>
        <v>374.82043843500503</v>
      </c>
      <c r="I65" s="55">
        <f t="shared" si="22"/>
        <v>384.0782276857668</v>
      </c>
      <c r="J65" s="62">
        <f t="shared" si="23"/>
        <v>377.5144551069767</v>
      </c>
      <c r="K65" s="20" t="s">
        <v>161</v>
      </c>
    </row>
    <row r="66" spans="1:11" ht="12.75">
      <c r="A66" s="2" t="s">
        <v>60</v>
      </c>
      <c r="B66" s="40">
        <v>13933.446283349775</v>
      </c>
      <c r="C66" s="17">
        <v>5718.805174125225</v>
      </c>
      <c r="D66" s="41">
        <f t="shared" si="19"/>
        <v>19652.251457475</v>
      </c>
      <c r="E66" s="40">
        <v>17507.480745</v>
      </c>
      <c r="F66" s="17">
        <v>2053.950255</v>
      </c>
      <c r="G66" s="41">
        <f t="shared" si="20"/>
        <v>19561.431</v>
      </c>
      <c r="H66" s="48">
        <f t="shared" si="21"/>
        <v>25.650757098917698</v>
      </c>
      <c r="I66" s="55">
        <f t="shared" si="22"/>
        <v>-64.08427647975992</v>
      </c>
      <c r="J66" s="62">
        <f t="shared" si="23"/>
        <v>-0.46213767247748694</v>
      </c>
      <c r="K66" s="20" t="s">
        <v>162</v>
      </c>
    </row>
    <row r="67" spans="1:11" ht="12.75">
      <c r="A67" s="2" t="s">
        <v>61</v>
      </c>
      <c r="B67" s="40">
        <v>20465.167499751973</v>
      </c>
      <c r="C67" s="17">
        <v>8399.666773523024</v>
      </c>
      <c r="D67" s="41">
        <f t="shared" si="19"/>
        <v>28864.834273274995</v>
      </c>
      <c r="E67" s="40">
        <v>17733.848400000003</v>
      </c>
      <c r="F67" s="17">
        <v>1970.4276</v>
      </c>
      <c r="G67" s="41">
        <f t="shared" si="20"/>
        <v>19704.276</v>
      </c>
      <c r="H67" s="48">
        <f t="shared" si="21"/>
        <v>-13.34618492511763</v>
      </c>
      <c r="I67" s="55">
        <f t="shared" si="22"/>
        <v>-76.54159798087377</v>
      </c>
      <c r="J67" s="62">
        <f t="shared" si="23"/>
        <v>-31.73605012434267</v>
      </c>
      <c r="K67" s="20" t="s">
        <v>163</v>
      </c>
    </row>
    <row r="68" spans="1:11" ht="12.75">
      <c r="A68" s="2" t="s">
        <v>62</v>
      </c>
      <c r="B68" s="40">
        <v>1796.7332268772248</v>
      </c>
      <c r="C68" s="17">
        <v>737.4462186477749</v>
      </c>
      <c r="D68" s="41">
        <f t="shared" si="19"/>
        <v>2534.1794455249997</v>
      </c>
      <c r="E68" s="40">
        <v>1228.8135900000002</v>
      </c>
      <c r="F68" s="17">
        <v>514.1844100000001</v>
      </c>
      <c r="G68" s="41">
        <f t="shared" si="20"/>
        <v>1742.9980000000003</v>
      </c>
      <c r="H68" s="48">
        <f t="shared" si="21"/>
        <v>-31.608456301789754</v>
      </c>
      <c r="I68" s="55">
        <f t="shared" si="22"/>
        <v>-30.274995383007173</v>
      </c>
      <c r="J68" s="62">
        <f t="shared" si="23"/>
        <v>-31.220419174424023</v>
      </c>
      <c r="K68" s="20" t="s">
        <v>164</v>
      </c>
    </row>
    <row r="69" spans="1:11" ht="12.75">
      <c r="A69" s="2" t="s">
        <v>63</v>
      </c>
      <c r="B69" s="40">
        <v>1823.502576124775</v>
      </c>
      <c r="C69" s="17">
        <v>748.4333563502249</v>
      </c>
      <c r="D69" s="41">
        <f t="shared" si="19"/>
        <v>2571.935932475</v>
      </c>
      <c r="E69" s="40">
        <v>1779.7725</v>
      </c>
      <c r="F69" s="17">
        <v>744.7275</v>
      </c>
      <c r="G69" s="41">
        <f t="shared" si="20"/>
        <v>2524.5</v>
      </c>
      <c r="H69" s="48">
        <f t="shared" si="21"/>
        <v>-2.398136240515117</v>
      </c>
      <c r="I69" s="55">
        <f t="shared" si="22"/>
        <v>-0.4951484749820302</v>
      </c>
      <c r="J69" s="62">
        <f t="shared" si="23"/>
        <v>-1.8443668007449847</v>
      </c>
      <c r="K69" s="20" t="s">
        <v>4</v>
      </c>
    </row>
    <row r="70" spans="1:11" ht="12.75">
      <c r="A70" s="2" t="s">
        <v>64</v>
      </c>
      <c r="B70" s="40">
        <v>2335.3070391195997</v>
      </c>
      <c r="C70" s="17">
        <v>958.4969652803999</v>
      </c>
      <c r="D70" s="41">
        <f t="shared" si="19"/>
        <v>3293.8040043999995</v>
      </c>
      <c r="E70" s="40">
        <v>4000.280163</v>
      </c>
      <c r="F70" s="17">
        <v>119.47283699999998</v>
      </c>
      <c r="G70" s="41">
        <f t="shared" si="20"/>
        <v>4119.753</v>
      </c>
      <c r="H70" s="48">
        <f t="shared" si="21"/>
        <v>71.29568386468306</v>
      </c>
      <c r="I70" s="55">
        <f t="shared" si="22"/>
        <v>-87.53539746836347</v>
      </c>
      <c r="J70" s="62">
        <f t="shared" si="23"/>
        <v>25.07583919676652</v>
      </c>
      <c r="K70" s="20" t="s">
        <v>165</v>
      </c>
    </row>
    <row r="71" spans="1:11" ht="12.75">
      <c r="A71" s="2" t="s">
        <v>65</v>
      </c>
      <c r="B71" s="40">
        <v>604.2224544447</v>
      </c>
      <c r="C71" s="17">
        <v>247.9953938553</v>
      </c>
      <c r="D71" s="41">
        <f t="shared" si="19"/>
        <v>852.2178483</v>
      </c>
      <c r="E71" s="40">
        <v>762.81</v>
      </c>
      <c r="F71" s="17">
        <v>319.19</v>
      </c>
      <c r="G71" s="41">
        <f t="shared" si="20"/>
        <v>1082</v>
      </c>
      <c r="H71" s="48">
        <f t="shared" si="21"/>
        <v>26.24654949327347</v>
      </c>
      <c r="I71" s="55">
        <f t="shared" si="22"/>
        <v>28.708035676759597</v>
      </c>
      <c r="J71" s="62">
        <f t="shared" si="23"/>
        <v>26.96284197266794</v>
      </c>
      <c r="K71" s="20" t="s">
        <v>166</v>
      </c>
    </row>
    <row r="72" spans="1:11" ht="12.75">
      <c r="A72" s="2" t="s">
        <v>66</v>
      </c>
      <c r="B72" s="40">
        <v>3253.7506644938753</v>
      </c>
      <c r="C72" s="17">
        <v>1335.460427881125</v>
      </c>
      <c r="D72" s="41">
        <f t="shared" si="19"/>
        <v>4589.211092375001</v>
      </c>
      <c r="E72" s="40">
        <v>955.5147</v>
      </c>
      <c r="F72" s="17">
        <v>399.82529999999997</v>
      </c>
      <c r="G72" s="41">
        <f t="shared" si="20"/>
        <v>1355.34</v>
      </c>
      <c r="H72" s="48">
        <f t="shared" si="21"/>
        <v>-70.63343819097977</v>
      </c>
      <c r="I72" s="55">
        <f t="shared" si="22"/>
        <v>-70.0608650280733</v>
      </c>
      <c r="J72" s="62">
        <f t="shared" si="23"/>
        <v>-70.46681940057398</v>
      </c>
      <c r="K72" s="20" t="s">
        <v>167</v>
      </c>
    </row>
    <row r="73" spans="1:11" ht="12.75">
      <c r="A73" s="2" t="s">
        <v>67</v>
      </c>
      <c r="B73" s="40">
        <v>604.2224544447</v>
      </c>
      <c r="C73" s="17">
        <v>247.9953938553</v>
      </c>
      <c r="D73" s="41">
        <f t="shared" si="19"/>
        <v>852.2178483</v>
      </c>
      <c r="E73" s="40">
        <v>559.26945</v>
      </c>
      <c r="F73" s="17">
        <v>234.02055000000001</v>
      </c>
      <c r="G73" s="41">
        <f t="shared" si="20"/>
        <v>793.29</v>
      </c>
      <c r="H73" s="48">
        <f t="shared" si="21"/>
        <v>-7.43981030728381</v>
      </c>
      <c r="I73" s="55">
        <f t="shared" si="22"/>
        <v>-5.6351223456408235</v>
      </c>
      <c r="J73" s="62">
        <f t="shared" si="23"/>
        <v>-6.914646110445707</v>
      </c>
      <c r="K73" s="20" t="s">
        <v>168</v>
      </c>
    </row>
    <row r="74" spans="1:11" ht="12.75">
      <c r="A74" s="2" t="s">
        <v>68</v>
      </c>
      <c r="B74" s="40">
        <v>2193.1745419242748</v>
      </c>
      <c r="C74" s="17">
        <v>900.1604960507249</v>
      </c>
      <c r="D74" s="41">
        <f t="shared" si="19"/>
        <v>3093.3350379749995</v>
      </c>
      <c r="E74" s="40">
        <v>505.7388</v>
      </c>
      <c r="F74" s="17">
        <v>211.6212</v>
      </c>
      <c r="G74" s="41">
        <f t="shared" si="20"/>
        <v>717.36</v>
      </c>
      <c r="H74" s="48">
        <f t="shared" si="21"/>
        <v>-76.94033054221627</v>
      </c>
      <c r="I74" s="55">
        <f t="shared" si="22"/>
        <v>-76.49072571741974</v>
      </c>
      <c r="J74" s="62">
        <f t="shared" si="23"/>
        <v>-76.80949553820048</v>
      </c>
      <c r="K74" s="20" t="s">
        <v>169</v>
      </c>
    </row>
    <row r="75" spans="1:11" ht="12.75">
      <c r="A75" s="2" t="s">
        <v>69</v>
      </c>
      <c r="B75" s="40">
        <v>545.5848322833999</v>
      </c>
      <c r="C75" s="17">
        <v>223.92833031659995</v>
      </c>
      <c r="D75" s="41">
        <f t="shared" si="19"/>
        <v>769.5131625999999</v>
      </c>
      <c r="E75" s="40">
        <v>484.47882000000004</v>
      </c>
      <c r="F75" s="17">
        <v>202.72518000000002</v>
      </c>
      <c r="G75" s="41">
        <f t="shared" si="20"/>
        <v>687.2040000000001</v>
      </c>
      <c r="H75" s="48">
        <f t="shared" si="21"/>
        <v>-11.200093673362757</v>
      </c>
      <c r="I75" s="55">
        <f t="shared" si="22"/>
        <v>-9.468721660462508</v>
      </c>
      <c r="J75" s="62">
        <f t="shared" si="23"/>
        <v>-10.696264417608784</v>
      </c>
      <c r="K75" s="20" t="s">
        <v>170</v>
      </c>
    </row>
    <row r="76" spans="1:11" ht="12.75">
      <c r="A76" s="2" t="s">
        <v>70</v>
      </c>
      <c r="B76" s="40">
        <v>96.8795496578</v>
      </c>
      <c r="C76" s="17">
        <v>39.7629745422</v>
      </c>
      <c r="D76" s="41">
        <f t="shared" si="19"/>
        <v>136.6425242</v>
      </c>
      <c r="E76" s="40">
        <v>109.98</v>
      </c>
      <c r="F76" s="17">
        <v>46.02</v>
      </c>
      <c r="G76" s="41">
        <f t="shared" si="20"/>
        <v>156</v>
      </c>
      <c r="H76" s="48">
        <f>(E76-B76)/B76*100</f>
        <v>13.52241044521129</v>
      </c>
      <c r="I76" s="55">
        <f>(F76-C76)/C76*100</f>
        <v>15.735808323795025</v>
      </c>
      <c r="J76" s="62">
        <f t="shared" si="23"/>
        <v>14.166509227879152</v>
      </c>
      <c r="K76" s="20" t="s">
        <v>171</v>
      </c>
    </row>
    <row r="77" spans="1:11" ht="12.75">
      <c r="A77" s="2" t="s">
        <v>214</v>
      </c>
      <c r="B77" s="40">
        <v>158.0666336522</v>
      </c>
      <c r="C77" s="17">
        <v>64.8764321478</v>
      </c>
      <c r="D77" s="41">
        <f t="shared" si="19"/>
        <v>222.9430658</v>
      </c>
      <c r="E77" s="40">
        <v>199.515</v>
      </c>
      <c r="F77" s="17">
        <v>83.485</v>
      </c>
      <c r="G77" s="41">
        <f t="shared" si="20"/>
        <v>283</v>
      </c>
      <c r="H77" s="48">
        <f t="shared" si="21"/>
        <v>26.22208456656348</v>
      </c>
      <c r="I77" s="55">
        <f t="shared" si="22"/>
        <v>28.68309374628738</v>
      </c>
      <c r="J77" s="62">
        <f t="shared" si="23"/>
        <v>26.93823823786315</v>
      </c>
      <c r="K77" s="20" t="s">
        <v>213</v>
      </c>
    </row>
    <row r="78" spans="1:11" ht="12.75">
      <c r="A78" s="2" t="s">
        <v>71</v>
      </c>
      <c r="B78" s="40">
        <v>21179.016813019975</v>
      </c>
      <c r="C78" s="17">
        <v>8692.657112255025</v>
      </c>
      <c r="D78" s="41">
        <f t="shared" si="19"/>
        <v>29871.673925274998</v>
      </c>
      <c r="E78" s="40">
        <v>30456.492359999997</v>
      </c>
      <c r="F78" s="17">
        <v>5206.847639999999</v>
      </c>
      <c r="G78" s="41">
        <f t="shared" si="20"/>
        <v>35663.34</v>
      </c>
      <c r="H78" s="48">
        <f t="shared" si="21"/>
        <v>43.80503414717825</v>
      </c>
      <c r="I78" s="55">
        <f t="shared" si="22"/>
        <v>-40.10062087161686</v>
      </c>
      <c r="J78" s="62">
        <f t="shared" si="23"/>
        <v>19.38848853670888</v>
      </c>
      <c r="K78" s="20" t="s">
        <v>172</v>
      </c>
    </row>
    <row r="79" spans="1:11" ht="12.75">
      <c r="A79" s="2" t="s">
        <v>72</v>
      </c>
      <c r="B79" s="40">
        <v>20458.15647971095</v>
      </c>
      <c r="C79" s="17">
        <v>8396.78918983905</v>
      </c>
      <c r="D79" s="41">
        <f t="shared" si="19"/>
        <v>28854.945669549998</v>
      </c>
      <c r="E79" s="40">
        <v>29368.562850000002</v>
      </c>
      <c r="F79" s="17">
        <v>2728.22715</v>
      </c>
      <c r="G79" s="41">
        <f t="shared" si="20"/>
        <v>32096.79</v>
      </c>
      <c r="H79" s="48">
        <f t="shared" si="21"/>
        <v>43.55429766668275</v>
      </c>
      <c r="I79" s="55">
        <f t="shared" si="22"/>
        <v>-67.50868589982673</v>
      </c>
      <c r="J79" s="62">
        <f t="shared" si="23"/>
        <v>11.234969448828496</v>
      </c>
      <c r="K79" s="20" t="s">
        <v>173</v>
      </c>
    </row>
    <row r="80" spans="1:11" ht="12.75">
      <c r="A80" s="2" t="s">
        <v>73</v>
      </c>
      <c r="B80" s="40">
        <v>7572.539009765274</v>
      </c>
      <c r="C80" s="17">
        <v>3108.0519772097246</v>
      </c>
      <c r="D80" s="41">
        <f t="shared" si="19"/>
        <v>10680.590986975</v>
      </c>
      <c r="E80" s="40">
        <v>9520.514604</v>
      </c>
      <c r="F80" s="17">
        <v>2592.0993959999996</v>
      </c>
      <c r="G80" s="41">
        <f t="shared" si="20"/>
        <v>12112.614</v>
      </c>
      <c r="H80" s="48">
        <f t="shared" si="21"/>
        <v>25.724206791443216</v>
      </c>
      <c r="I80" s="55">
        <f t="shared" si="22"/>
        <v>-16.600513279476264</v>
      </c>
      <c r="J80" s="62">
        <f t="shared" si="23"/>
        <v>13.407713250805642</v>
      </c>
      <c r="K80" s="20" t="s">
        <v>174</v>
      </c>
    </row>
    <row r="81" spans="1:11" ht="12.75">
      <c r="A81" s="2" t="s">
        <v>74</v>
      </c>
      <c r="B81" s="40">
        <v>2935.067935356375</v>
      </c>
      <c r="C81" s="17">
        <v>1204.6611695186248</v>
      </c>
      <c r="D81" s="41">
        <f t="shared" si="19"/>
        <v>4139.729104874999</v>
      </c>
      <c r="E81" s="40">
        <v>3782.2439699999995</v>
      </c>
      <c r="F81" s="17">
        <v>1522.4460299999998</v>
      </c>
      <c r="G81" s="41">
        <f t="shared" si="20"/>
        <v>5304.69</v>
      </c>
      <c r="H81" s="48">
        <f t="shared" si="21"/>
        <v>28.863932736901386</v>
      </c>
      <c r="I81" s="55">
        <f t="shared" si="22"/>
        <v>26.37960519706632</v>
      </c>
      <c r="J81" s="62">
        <f t="shared" si="23"/>
        <v>28.1409934228094</v>
      </c>
      <c r="K81" s="20" t="s">
        <v>152</v>
      </c>
    </row>
    <row r="82" spans="1:11" ht="12.75">
      <c r="A82" s="2" t="s">
        <v>75</v>
      </c>
      <c r="B82" s="40">
        <v>3832.4785006075754</v>
      </c>
      <c r="C82" s="17">
        <v>1572.991881067425</v>
      </c>
      <c r="D82" s="41">
        <f t="shared" si="19"/>
        <v>5405.470381675001</v>
      </c>
      <c r="E82" s="40">
        <v>5286.12588</v>
      </c>
      <c r="F82" s="17">
        <v>1543.49412</v>
      </c>
      <c r="G82" s="41">
        <f t="shared" si="20"/>
        <v>6829.62</v>
      </c>
      <c r="H82" s="48">
        <f t="shared" si="21"/>
        <v>37.929694299967316</v>
      </c>
      <c r="I82" s="55">
        <f t="shared" si="22"/>
        <v>-1.87526467380162</v>
      </c>
      <c r="J82" s="62">
        <f t="shared" si="23"/>
        <v>26.346451238600554</v>
      </c>
      <c r="K82" s="20" t="s">
        <v>175</v>
      </c>
    </row>
    <row r="83" spans="1:11" ht="12.75">
      <c r="A83" s="2" t="s">
        <v>76</v>
      </c>
      <c r="B83" s="40">
        <v>3782.7639948621245</v>
      </c>
      <c r="C83" s="17">
        <v>1552.5871967628746</v>
      </c>
      <c r="D83" s="41">
        <f t="shared" si="19"/>
        <v>5335.351191624999</v>
      </c>
      <c r="E83" s="40">
        <v>4778.8258</v>
      </c>
      <c r="F83" s="17">
        <v>240.9492</v>
      </c>
      <c r="G83" s="41">
        <f t="shared" si="20"/>
        <v>5019.775</v>
      </c>
      <c r="H83" s="48">
        <f t="shared" si="21"/>
        <v>26.33158733906634</v>
      </c>
      <c r="I83" s="55">
        <f t="shared" si="22"/>
        <v>-84.48079434750099</v>
      </c>
      <c r="J83" s="62">
        <f t="shared" si="23"/>
        <v>-5.914815731724751</v>
      </c>
      <c r="K83" s="20" t="s">
        <v>176</v>
      </c>
    </row>
    <row r="84" spans="1:11" ht="12.75">
      <c r="A84" s="103" t="s">
        <v>215</v>
      </c>
      <c r="B84" s="40">
        <v>82.85750957574999</v>
      </c>
      <c r="C84" s="17">
        <v>34.00780717425</v>
      </c>
      <c r="D84" s="41">
        <f t="shared" si="19"/>
        <v>116.86531674999998</v>
      </c>
      <c r="E84" s="40">
        <v>115.62</v>
      </c>
      <c r="F84" s="17">
        <v>48.38</v>
      </c>
      <c r="G84" s="41">
        <f t="shared" si="20"/>
        <v>164</v>
      </c>
      <c r="H84" s="48">
        <f t="shared" si="21"/>
        <v>39.540761714902736</v>
      </c>
      <c r="I84" s="55">
        <f t="shared" si="22"/>
        <v>42.26145117828217</v>
      </c>
      <c r="J84" s="62">
        <f t="shared" si="23"/>
        <v>40.332482348746154</v>
      </c>
      <c r="K84" s="20" t="s">
        <v>177</v>
      </c>
    </row>
    <row r="85" spans="1:11" ht="12.75">
      <c r="A85" s="2" t="s">
        <v>77</v>
      </c>
      <c r="B85" s="40">
        <v>1016.597905948625</v>
      </c>
      <c r="C85" s="17">
        <v>417.24963417637497</v>
      </c>
      <c r="D85" s="41">
        <f t="shared" si="19"/>
        <v>1433.847540125</v>
      </c>
      <c r="E85" s="40">
        <v>1280.0403000000001</v>
      </c>
      <c r="F85" s="17">
        <v>535.6197</v>
      </c>
      <c r="G85" s="41">
        <f t="shared" si="20"/>
        <v>1815.66</v>
      </c>
      <c r="H85" s="48">
        <f t="shared" si="21"/>
        <v>25.914119290413772</v>
      </c>
      <c r="I85" s="55">
        <f t="shared" si="22"/>
        <v>28.36912393159558</v>
      </c>
      <c r="J85" s="62">
        <f t="shared" si="23"/>
        <v>26.628525640997676</v>
      </c>
      <c r="K85" s="20" t="s">
        <v>5</v>
      </c>
    </row>
    <row r="86" spans="1:11" ht="12.75">
      <c r="A86" s="2" t="s">
        <v>79</v>
      </c>
      <c r="B86" s="40">
        <v>74339.7575913629</v>
      </c>
      <c r="C86" s="17">
        <v>30511.8045967371</v>
      </c>
      <c r="D86" s="41">
        <f t="shared" si="19"/>
        <v>104851.5621881</v>
      </c>
      <c r="E86" s="40">
        <v>31188.05808999999</v>
      </c>
      <c r="F86" s="17">
        <v>112535.71191</v>
      </c>
      <c r="G86" s="41">
        <f t="shared" si="20"/>
        <v>143723.77</v>
      </c>
      <c r="H86" s="48">
        <f t="shared" si="21"/>
        <v>-58.04659700205485</v>
      </c>
      <c r="I86" s="55">
        <f t="shared" si="22"/>
        <v>268.8267980125779</v>
      </c>
      <c r="J86" s="62">
        <f t="shared" si="23"/>
        <v>37.07356094720327</v>
      </c>
      <c r="K86" s="20" t="s">
        <v>179</v>
      </c>
    </row>
    <row r="87" spans="1:11" ht="12.75">
      <c r="A87" s="2" t="s">
        <v>78</v>
      </c>
      <c r="B87" s="40">
        <v>124539.93581601845</v>
      </c>
      <c r="C87" s="17">
        <v>51115.82697103155</v>
      </c>
      <c r="D87" s="41">
        <f>SUM(B87:C87)</f>
        <v>175655.76278705</v>
      </c>
      <c r="E87" s="40">
        <v>153076.437592</v>
      </c>
      <c r="F87" s="17">
        <v>49942.710408000006</v>
      </c>
      <c r="G87" s="41">
        <f>SUM(E87:F87)</f>
        <v>203019.14800000002</v>
      </c>
      <c r="H87" s="48">
        <f>(E87-B87)/B87*100</f>
        <v>22.913534995022182</v>
      </c>
      <c r="I87" s="55">
        <f>(F87-C87)/C87*100</f>
        <v>-2.2950163042385583</v>
      </c>
      <c r="J87" s="62">
        <f t="shared" si="23"/>
        <v>15.57784656693732</v>
      </c>
      <c r="K87" s="20" t="s">
        <v>178</v>
      </c>
    </row>
    <row r="88" spans="1:11" ht="12.75">
      <c r="A88" s="2" t="s">
        <v>80</v>
      </c>
      <c r="B88" s="18">
        <f>SUM('[3]Sheet4'!$F$103:$F$112)</f>
        <v>4522.745291919399</v>
      </c>
      <c r="C88" s="104">
        <f>SUM('[3]Sheet4'!$G$103:$G$112)</f>
        <v>1856.3030746805998</v>
      </c>
      <c r="D88" s="41">
        <f t="shared" si="19"/>
        <v>6379.048366599999</v>
      </c>
      <c r="E88" s="18">
        <v>4273.54785</v>
      </c>
      <c r="F88" s="19">
        <v>1788.2221500000003</v>
      </c>
      <c r="G88" s="41">
        <f>SUM(E88:F88)</f>
        <v>6061.77</v>
      </c>
      <c r="H88" s="48">
        <f t="shared" si="21"/>
        <v>-5.5098712360528035</v>
      </c>
      <c r="I88" s="55">
        <f t="shared" si="22"/>
        <v>-3.667554377795432</v>
      </c>
      <c r="J88" s="62">
        <f t="shared" si="23"/>
        <v>-4.973757030299905</v>
      </c>
      <c r="K88" s="20" t="s">
        <v>180</v>
      </c>
    </row>
    <row r="89" spans="1:11" ht="13.5" customHeight="1">
      <c r="A89" s="5" t="s">
        <v>81</v>
      </c>
      <c r="B89" s="35">
        <f aca="true" t="shared" si="24" ref="B89:G89">SUM(B46:B88)</f>
        <v>391846.5474583455</v>
      </c>
      <c r="C89" s="28">
        <f t="shared" si="24"/>
        <v>160828.41369587946</v>
      </c>
      <c r="D89" s="36">
        <f>SUM(D46:D88)</f>
        <v>552674.9611542249</v>
      </c>
      <c r="E89" s="35">
        <f t="shared" si="24"/>
        <v>424584.4051989999</v>
      </c>
      <c r="F89" s="28">
        <f>SUM(F46:F48,F53:F88)</f>
        <v>218943.313801</v>
      </c>
      <c r="G89" s="36">
        <f t="shared" si="24"/>
        <v>643527.719</v>
      </c>
      <c r="H89" s="49">
        <f t="shared" si="21"/>
        <v>8.354764882580616</v>
      </c>
      <c r="I89" s="56">
        <f t="shared" si="22"/>
        <v>36.1347219497008</v>
      </c>
      <c r="J89" s="59">
        <f t="shared" si="23"/>
        <v>16.43873238911261</v>
      </c>
      <c r="K89" s="42" t="s">
        <v>181</v>
      </c>
    </row>
    <row r="90" spans="1:11" ht="12.75">
      <c r="A90" s="23" t="s">
        <v>82</v>
      </c>
      <c r="B90" s="27">
        <v>4745.82320231565</v>
      </c>
      <c r="C90" s="4">
        <v>1947.86255553435</v>
      </c>
      <c r="D90" s="71">
        <f>SUM(B90:C90)</f>
        <v>6693.685757849999</v>
      </c>
      <c r="E90" s="27">
        <v>4890.1869</v>
      </c>
      <c r="F90" s="4">
        <v>1299.9231</v>
      </c>
      <c r="G90" s="71">
        <f>SUM(E90:F90)</f>
        <v>6190.11</v>
      </c>
      <c r="H90" s="49">
        <f t="shared" si="21"/>
        <v>3.0419105712557934</v>
      </c>
      <c r="I90" s="56">
        <f t="shared" si="22"/>
        <v>-33.264126038739064</v>
      </c>
      <c r="J90" s="59">
        <f t="shared" si="23"/>
        <v>-7.523146082252707</v>
      </c>
      <c r="K90" s="22" t="s">
        <v>182</v>
      </c>
    </row>
    <row r="91" spans="1:11" ht="18.75" customHeight="1">
      <c r="A91" s="12" t="s">
        <v>203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4" t="s">
        <v>204</v>
      </c>
    </row>
    <row r="92" spans="1:11" ht="18.75" customHeight="1">
      <c r="A92" s="12"/>
      <c r="B92" s="75"/>
      <c r="C92" s="75"/>
      <c r="D92" s="75"/>
      <c r="E92" s="75"/>
      <c r="F92" s="75"/>
      <c r="G92" s="75"/>
      <c r="H92" s="75"/>
      <c r="I92" s="75"/>
      <c r="J92" s="75"/>
      <c r="K92" s="14"/>
    </row>
    <row r="93" spans="1:11" ht="18.75" customHeight="1">
      <c r="A93" s="12"/>
      <c r="B93" s="75"/>
      <c r="C93" s="75"/>
      <c r="D93" s="75"/>
      <c r="E93" s="75"/>
      <c r="F93" s="75">
        <v>10</v>
      </c>
      <c r="G93" s="75"/>
      <c r="H93" s="75"/>
      <c r="I93" s="75"/>
      <c r="J93" s="75"/>
      <c r="K93" s="14"/>
    </row>
    <row r="94" spans="1:11" ht="18.75" customHeight="1">
      <c r="A94" s="12"/>
      <c r="B94" s="75"/>
      <c r="C94" s="75"/>
      <c r="D94" s="75"/>
      <c r="E94" s="75"/>
      <c r="F94" s="75"/>
      <c r="G94" s="75"/>
      <c r="H94" s="75"/>
      <c r="I94" s="75"/>
      <c r="J94" s="75"/>
      <c r="K94" s="14"/>
    </row>
    <row r="95" spans="1:11" ht="18.75" customHeight="1">
      <c r="A95" s="12"/>
      <c r="B95" s="75"/>
      <c r="C95" s="75"/>
      <c r="D95" s="75"/>
      <c r="E95" s="75"/>
      <c r="F95" s="75"/>
      <c r="G95" s="75"/>
      <c r="H95" s="75"/>
      <c r="I95" s="75"/>
      <c r="J95" s="75"/>
      <c r="K95" s="14"/>
    </row>
    <row r="96" spans="1:11" ht="18.75" customHeight="1">
      <c r="A96" s="12"/>
      <c r="B96" s="75"/>
      <c r="C96" s="75"/>
      <c r="D96" s="75"/>
      <c r="E96" s="75"/>
      <c r="F96" s="75"/>
      <c r="G96" s="75"/>
      <c r="H96" s="75"/>
      <c r="I96" s="75"/>
      <c r="J96" s="75"/>
      <c r="K96" s="14"/>
    </row>
    <row r="97" spans="1:11" ht="18.75" customHeight="1">
      <c r="A97" s="12"/>
      <c r="B97" s="75"/>
      <c r="C97" s="75"/>
      <c r="D97" s="75"/>
      <c r="E97" s="75"/>
      <c r="F97" s="75"/>
      <c r="G97" s="75"/>
      <c r="H97" s="75"/>
      <c r="I97" s="75"/>
      <c r="J97" s="75"/>
      <c r="K97" s="14"/>
    </row>
    <row r="98" spans="1:11" ht="8.25" customHeight="1">
      <c r="A98" s="12"/>
      <c r="B98" s="75"/>
      <c r="C98" s="75"/>
      <c r="D98" s="75"/>
      <c r="E98" s="75"/>
      <c r="F98" s="75"/>
      <c r="G98" s="75"/>
      <c r="H98" s="75"/>
      <c r="I98" s="75"/>
      <c r="J98" s="75"/>
      <c r="K98" s="14"/>
    </row>
    <row r="99" spans="1:11" ht="16.5" customHeight="1">
      <c r="A99" s="29" t="s">
        <v>83</v>
      </c>
      <c r="B99" s="45">
        <v>695364.0673731444</v>
      </c>
      <c r="C99" s="46">
        <v>960264.6644676757</v>
      </c>
      <c r="D99" s="68">
        <f>SUM(B99:C99)</f>
        <v>1655628.73184082</v>
      </c>
      <c r="E99" s="45">
        <v>499230.3976380001</v>
      </c>
      <c r="F99" s="46">
        <v>1607226.9763619998</v>
      </c>
      <c r="G99" s="68">
        <f>SUM(E99:F99)</f>
        <v>2106457.374</v>
      </c>
      <c r="H99" s="51">
        <f aca="true" t="shared" si="25" ref="H99:J101">(E99-B99)/B99*100</f>
        <v>-28.20589658537757</v>
      </c>
      <c r="I99" s="57">
        <f t="shared" si="25"/>
        <v>67.37333318965439</v>
      </c>
      <c r="J99" s="57">
        <f t="shared" si="25"/>
        <v>27.23005668414098</v>
      </c>
      <c r="K99" s="30" t="s">
        <v>183</v>
      </c>
    </row>
    <row r="100" spans="1:11" ht="12.75">
      <c r="A100" s="2" t="s">
        <v>84</v>
      </c>
      <c r="B100" s="40">
        <v>324869.12536302675</v>
      </c>
      <c r="C100" s="17">
        <v>448628.7921679893</v>
      </c>
      <c r="D100" s="41">
        <f>SUM(B100:C100)</f>
        <v>773497.917531016</v>
      </c>
      <c r="E100" s="40">
        <v>469620.00749999995</v>
      </c>
      <c r="F100" s="17">
        <v>24716.8425</v>
      </c>
      <c r="G100" s="41">
        <f>SUM(E100:F100)</f>
        <v>494336.85</v>
      </c>
      <c r="H100" s="48">
        <f t="shared" si="25"/>
        <v>44.55667554595117</v>
      </c>
      <c r="I100" s="55">
        <f t="shared" si="25"/>
        <v>-94.49058042383851</v>
      </c>
      <c r="J100" s="62">
        <f t="shared" si="25"/>
        <v>-36.09073291652685</v>
      </c>
      <c r="K100" s="3" t="s">
        <v>184</v>
      </c>
    </row>
    <row r="101" spans="1:11" ht="12.75">
      <c r="A101" s="2" t="s">
        <v>85</v>
      </c>
      <c r="B101" s="104">
        <v>147809.59003439161</v>
      </c>
      <c r="C101" s="17">
        <v>204118.00528558838</v>
      </c>
      <c r="D101" s="41">
        <f aca="true" t="shared" si="26" ref="D101:D118">SUM(B101:C101)</f>
        <v>351927.59531998</v>
      </c>
      <c r="E101" s="104">
        <v>100796.60385000001</v>
      </c>
      <c r="F101" s="17">
        <v>331806.84615</v>
      </c>
      <c r="G101" s="41">
        <f aca="true" t="shared" si="27" ref="G101:G118">SUM(E101:F101)</f>
        <v>432603.45</v>
      </c>
      <c r="H101" s="48">
        <f t="shared" si="25"/>
        <v>-31.80645191793905</v>
      </c>
      <c r="I101" s="55">
        <f t="shared" si="25"/>
        <v>62.55638285596503</v>
      </c>
      <c r="J101" s="55">
        <f t="shared" si="25"/>
        <v>22.923992250925316</v>
      </c>
      <c r="K101" s="3" t="s">
        <v>185</v>
      </c>
    </row>
    <row r="102" spans="1:11" ht="12.75">
      <c r="A102" s="2" t="s">
        <v>86</v>
      </c>
      <c r="B102" s="40">
        <v>60559.68079487088</v>
      </c>
      <c r="C102" s="17">
        <v>83630.03538339311</v>
      </c>
      <c r="D102" s="41">
        <f t="shared" si="26"/>
        <v>144189.716178264</v>
      </c>
      <c r="E102" s="40">
        <v>73889.98848</v>
      </c>
      <c r="F102" s="17">
        <v>112700.89152</v>
      </c>
      <c r="G102" s="41">
        <f t="shared" si="27"/>
        <v>186590.88</v>
      </c>
      <c r="H102" s="48">
        <f aca="true" t="shared" si="28" ref="H102:H120">(E102-B102)/B102*100</f>
        <v>22.011852622344293</v>
      </c>
      <c r="I102" s="55">
        <f aca="true" t="shared" si="29" ref="I102:I120">(F102-C102)/C102*100</f>
        <v>34.7612625097366</v>
      </c>
      <c r="J102" s="55">
        <f aca="true" t="shared" si="30" ref="J102:J121">(G102-D102)/D102*100</f>
        <v>29.406510357031827</v>
      </c>
      <c r="K102" s="3" t="s">
        <v>186</v>
      </c>
    </row>
    <row r="103" spans="1:11" ht="14.25" customHeight="1">
      <c r="A103" s="2" t="s">
        <v>87</v>
      </c>
      <c r="B103" s="40">
        <v>47539.634436081484</v>
      </c>
      <c r="C103" s="17">
        <v>65649.97136411251</v>
      </c>
      <c r="D103" s="41">
        <f t="shared" si="26"/>
        <v>113189.605800194</v>
      </c>
      <c r="E103" s="40">
        <v>96701.72947199999</v>
      </c>
      <c r="F103" s="17">
        <v>15221.568528</v>
      </c>
      <c r="G103" s="41">
        <f t="shared" si="27"/>
        <v>111923.298</v>
      </c>
      <c r="H103" s="48">
        <f t="shared" si="28"/>
        <v>103.41285880525328</v>
      </c>
      <c r="I103" s="55">
        <f t="shared" si="29"/>
        <v>-76.81405153465025</v>
      </c>
      <c r="J103" s="55">
        <f t="shared" si="30"/>
        <v>-1.1187491918907548</v>
      </c>
      <c r="K103" s="3" t="s">
        <v>187</v>
      </c>
    </row>
    <row r="104" spans="1:11" ht="12.75">
      <c r="A104" s="2" t="s">
        <v>88</v>
      </c>
      <c r="B104" s="40">
        <v>14164.716608111163</v>
      </c>
      <c r="C104" s="17">
        <v>19560.799125486843</v>
      </c>
      <c r="D104" s="41">
        <f t="shared" si="26"/>
        <v>33725.515733598004</v>
      </c>
      <c r="E104" s="40">
        <v>32334.874220999995</v>
      </c>
      <c r="F104" s="17">
        <v>4788.976779</v>
      </c>
      <c r="G104" s="41">
        <f t="shared" si="27"/>
        <v>37123.850999999995</v>
      </c>
      <c r="H104" s="48">
        <f t="shared" si="28"/>
        <v>128.2775936546731</v>
      </c>
      <c r="I104" s="55">
        <f t="shared" si="29"/>
        <v>-75.51747887048143</v>
      </c>
      <c r="J104" s="55">
        <f t="shared" si="30"/>
        <v>10.076451590083483</v>
      </c>
      <c r="K104" s="3" t="s">
        <v>188</v>
      </c>
    </row>
    <row r="105" spans="1:11" ht="12.75">
      <c r="A105" s="2" t="s">
        <v>89</v>
      </c>
      <c r="B105" s="40">
        <v>8907.78382446624</v>
      </c>
      <c r="C105" s="17">
        <v>12301.22528140576</v>
      </c>
      <c r="D105" s="41">
        <f t="shared" si="26"/>
        <v>21209.009105872</v>
      </c>
      <c r="E105" s="40">
        <v>14954.636375</v>
      </c>
      <c r="F105" s="17">
        <v>7533.538624999999</v>
      </c>
      <c r="G105" s="41">
        <f t="shared" si="27"/>
        <v>22488.175</v>
      </c>
      <c r="H105" s="48">
        <f t="shared" si="28"/>
        <v>67.88279407865055</v>
      </c>
      <c r="I105" s="55">
        <f t="shared" si="29"/>
        <v>-38.757819219947805</v>
      </c>
      <c r="J105" s="55">
        <f t="shared" si="30"/>
        <v>6.031238365463505</v>
      </c>
      <c r="K105" s="3" t="s">
        <v>189</v>
      </c>
    </row>
    <row r="106" spans="1:11" ht="12.75">
      <c r="A106" s="2" t="s">
        <v>90</v>
      </c>
      <c r="B106" s="40">
        <v>11648.907029184598</v>
      </c>
      <c r="C106" s="17">
        <v>16086.585897445399</v>
      </c>
      <c r="D106" s="41">
        <f t="shared" si="26"/>
        <v>27735.492926629995</v>
      </c>
      <c r="E106" s="40">
        <v>31306.291758000003</v>
      </c>
      <c r="F106" s="17">
        <v>444.51124200000004</v>
      </c>
      <c r="G106" s="41">
        <f t="shared" si="27"/>
        <v>31750.803000000004</v>
      </c>
      <c r="H106" s="48">
        <f t="shared" si="28"/>
        <v>168.74874766848737</v>
      </c>
      <c r="I106" s="55">
        <f t="shared" si="29"/>
        <v>-97.23675834739683</v>
      </c>
      <c r="J106" s="55">
        <f t="shared" si="30"/>
        <v>14.47715417927454</v>
      </c>
      <c r="K106" s="3" t="s">
        <v>190</v>
      </c>
    </row>
    <row r="107" spans="1:11" ht="12.75">
      <c r="A107" s="2" t="s">
        <v>91</v>
      </c>
      <c r="B107" s="40">
        <v>3053.0959173531596</v>
      </c>
      <c r="C107" s="17">
        <v>4216.18007634484</v>
      </c>
      <c r="D107" s="41">
        <f t="shared" si="26"/>
        <v>7269.275993698</v>
      </c>
      <c r="E107" s="40">
        <v>5548.2672</v>
      </c>
      <c r="F107" s="17">
        <v>2377.8288</v>
      </c>
      <c r="G107" s="41">
        <f t="shared" si="27"/>
        <v>7926.096</v>
      </c>
      <c r="H107" s="48">
        <f t="shared" si="28"/>
        <v>81.7259382014436</v>
      </c>
      <c r="I107" s="55">
        <f t="shared" si="29"/>
        <v>-43.60229504093132</v>
      </c>
      <c r="J107" s="55">
        <f t="shared" si="30"/>
        <v>9.03556292086613</v>
      </c>
      <c r="K107" s="3" t="s">
        <v>191</v>
      </c>
    </row>
    <row r="108" spans="1:11" ht="12.75">
      <c r="A108" s="2" t="s">
        <v>92</v>
      </c>
      <c r="B108" s="40">
        <v>4858.6861356642</v>
      </c>
      <c r="C108" s="17">
        <v>6709.6141873458</v>
      </c>
      <c r="D108" s="41">
        <f t="shared" si="26"/>
        <v>11568.30032301</v>
      </c>
      <c r="E108" s="40">
        <v>11109.252</v>
      </c>
      <c r="F108" s="17">
        <v>4761.108</v>
      </c>
      <c r="G108" s="41">
        <f t="shared" si="27"/>
        <v>15870.36</v>
      </c>
      <c r="H108" s="48">
        <f t="shared" si="28"/>
        <v>128.64724515656175</v>
      </c>
      <c r="I108" s="55">
        <f t="shared" si="29"/>
        <v>-29.04051012382566</v>
      </c>
      <c r="J108" s="55">
        <f t="shared" si="30"/>
        <v>37.188347093937054</v>
      </c>
      <c r="K108" s="3" t="s">
        <v>192</v>
      </c>
    </row>
    <row r="109" spans="1:11" ht="12.75">
      <c r="A109" s="2" t="s">
        <v>93</v>
      </c>
      <c r="B109" s="40">
        <v>4618.35160148628</v>
      </c>
      <c r="C109" s="17">
        <v>6377.72364014772</v>
      </c>
      <c r="D109" s="41">
        <f t="shared" si="26"/>
        <v>10996.075241634</v>
      </c>
      <c r="E109" s="40">
        <v>5382.433</v>
      </c>
      <c r="F109" s="17">
        <v>2306.7569999999996</v>
      </c>
      <c r="G109" s="41">
        <f t="shared" si="27"/>
        <v>7689.19</v>
      </c>
      <c r="H109" s="48">
        <f t="shared" si="28"/>
        <v>16.544461410599904</v>
      </c>
      <c r="I109" s="55">
        <f t="shared" si="29"/>
        <v>-63.83102921740004</v>
      </c>
      <c r="J109" s="55">
        <f t="shared" si="30"/>
        <v>-30.073323153640064</v>
      </c>
      <c r="K109" s="3" t="s">
        <v>193</v>
      </c>
    </row>
    <row r="110" spans="1:11" ht="12.75">
      <c r="A110" s="2" t="s">
        <v>94</v>
      </c>
      <c r="B110" s="40">
        <v>752.5860252943199</v>
      </c>
      <c r="C110" s="17">
        <v>1039.2854635016802</v>
      </c>
      <c r="D110" s="41">
        <f t="shared" si="26"/>
        <v>1791.871488796</v>
      </c>
      <c r="E110" s="40">
        <v>1788.3872999999999</v>
      </c>
      <c r="F110" s="17">
        <v>766.4517</v>
      </c>
      <c r="G110" s="41">
        <f t="shared" si="27"/>
        <v>2554.839</v>
      </c>
      <c r="H110" s="48">
        <f t="shared" si="28"/>
        <v>137.63227589837334</v>
      </c>
      <c r="I110" s="55">
        <f t="shared" si="29"/>
        <v>-26.252052307401403</v>
      </c>
      <c r="J110" s="55">
        <f t="shared" si="30"/>
        <v>42.579365539023975</v>
      </c>
      <c r="K110" s="3" t="s">
        <v>194</v>
      </c>
    </row>
    <row r="111" spans="1:11" ht="12.75">
      <c r="A111" s="2" t="s">
        <v>95</v>
      </c>
      <c r="B111" s="40">
        <v>161.37847727652002</v>
      </c>
      <c r="C111" s="17">
        <v>222.85599242948004</v>
      </c>
      <c r="D111" s="41">
        <f t="shared" si="26"/>
        <v>384.234469706</v>
      </c>
      <c r="E111" s="40">
        <v>368.0698</v>
      </c>
      <c r="F111" s="17">
        <v>157.74419999999998</v>
      </c>
      <c r="G111" s="41">
        <f t="shared" si="27"/>
        <v>525.814</v>
      </c>
      <c r="H111" s="48">
        <f t="shared" si="28"/>
        <v>128.07861755277128</v>
      </c>
      <c r="I111" s="55">
        <f t="shared" si="29"/>
        <v>-29.21698075948479</v>
      </c>
      <c r="J111" s="55">
        <f t="shared" si="30"/>
        <v>36.84717053166276</v>
      </c>
      <c r="K111" s="3" t="s">
        <v>195</v>
      </c>
    </row>
    <row r="112" spans="1:11" ht="12.75">
      <c r="A112" s="2" t="s">
        <v>96</v>
      </c>
      <c r="B112" s="40">
        <v>14.25060539196</v>
      </c>
      <c r="C112" s="17">
        <v>19.679407446040003</v>
      </c>
      <c r="D112" s="41">
        <f t="shared" si="26"/>
        <v>33.930012838</v>
      </c>
      <c r="E112" s="40">
        <v>42.91980000000001</v>
      </c>
      <c r="F112" s="17">
        <v>18.3942</v>
      </c>
      <c r="G112" s="41">
        <f t="shared" si="27"/>
        <v>61.31400000000001</v>
      </c>
      <c r="H112" s="48">
        <f t="shared" si="28"/>
        <v>201.17878377444077</v>
      </c>
      <c r="I112" s="55">
        <f t="shared" si="29"/>
        <v>-6.53072227689771</v>
      </c>
      <c r="J112" s="55">
        <f t="shared" si="30"/>
        <v>80.70727026466444</v>
      </c>
      <c r="K112" s="3" t="s">
        <v>196</v>
      </c>
    </row>
    <row r="113" spans="1:11" ht="12" customHeight="1">
      <c r="A113" s="2" t="s">
        <v>97</v>
      </c>
      <c r="B113" s="40">
        <v>388310.89481054724</v>
      </c>
      <c r="C113" s="17">
        <v>536238.8547383748</v>
      </c>
      <c r="D113" s="41">
        <f t="shared" si="26"/>
        <v>924549.7495489221</v>
      </c>
      <c r="E113" s="40">
        <v>469997.62931999995</v>
      </c>
      <c r="F113" s="17">
        <v>719869.78668</v>
      </c>
      <c r="G113" s="41">
        <f t="shared" si="27"/>
        <v>1189867.416</v>
      </c>
      <c r="H113" s="48">
        <f t="shared" si="28"/>
        <v>21.036426121730837</v>
      </c>
      <c r="I113" s="55">
        <f t="shared" si="29"/>
        <v>34.24424215422002</v>
      </c>
      <c r="J113" s="55">
        <f t="shared" si="30"/>
        <v>28.696959420574565</v>
      </c>
      <c r="K113" s="3" t="s">
        <v>197</v>
      </c>
    </row>
    <row r="114" spans="1:11" ht="12.75">
      <c r="A114" s="2" t="s">
        <v>98</v>
      </c>
      <c r="B114" s="40">
        <v>71565.76997542895</v>
      </c>
      <c r="C114" s="17">
        <v>98828.92044225903</v>
      </c>
      <c r="D114" s="41">
        <f t="shared" si="26"/>
        <v>170394.690417688</v>
      </c>
      <c r="E114" s="40">
        <v>39077.57722200001</v>
      </c>
      <c r="F114" s="17">
        <v>101996.70877799999</v>
      </c>
      <c r="G114" s="41">
        <f t="shared" si="27"/>
        <v>141074.286</v>
      </c>
      <c r="H114" s="48">
        <f t="shared" si="28"/>
        <v>-45.39627361598049</v>
      </c>
      <c r="I114" s="55">
        <f t="shared" si="29"/>
        <v>3.2053252444376796</v>
      </c>
      <c r="J114" s="55">
        <f t="shared" si="30"/>
        <v>-17.207346276937958</v>
      </c>
      <c r="K114" s="3" t="s">
        <v>198</v>
      </c>
    </row>
    <row r="115" spans="1:11" ht="12.75">
      <c r="A115" s="2" t="s">
        <v>99</v>
      </c>
      <c r="B115" s="40">
        <v>38708.11060803708</v>
      </c>
      <c r="C115" s="17">
        <v>53454.057506336925</v>
      </c>
      <c r="D115" s="41">
        <f t="shared" si="26"/>
        <v>92162.16811437401</v>
      </c>
      <c r="E115" s="40">
        <v>20478.273376000005</v>
      </c>
      <c r="F115" s="17">
        <v>60463.518624</v>
      </c>
      <c r="G115" s="41">
        <f t="shared" si="27"/>
        <v>80941.792</v>
      </c>
      <c r="H115" s="48">
        <f t="shared" si="28"/>
        <v>-47.095652424461036</v>
      </c>
      <c r="I115" s="55">
        <f t="shared" si="29"/>
        <v>13.113057164710288</v>
      </c>
      <c r="J115" s="55">
        <f t="shared" si="30"/>
        <v>-12.174600862741675</v>
      </c>
      <c r="K115" s="3" t="s">
        <v>199</v>
      </c>
    </row>
    <row r="116" spans="1:11" ht="12" customHeight="1">
      <c r="A116" s="2" t="s">
        <v>100</v>
      </c>
      <c r="B116" s="40">
        <v>10851.643430229</v>
      </c>
      <c r="C116" s="17">
        <v>14985.602832221</v>
      </c>
      <c r="D116" s="41">
        <f t="shared" si="26"/>
        <v>25837.24626245</v>
      </c>
      <c r="E116" s="40">
        <v>17998.4754</v>
      </c>
      <c r="F116" s="17">
        <v>9776.9496</v>
      </c>
      <c r="G116" s="41">
        <f t="shared" si="27"/>
        <v>27775.425</v>
      </c>
      <c r="H116" s="48">
        <f t="shared" si="28"/>
        <v>65.85944346330389</v>
      </c>
      <c r="I116" s="55">
        <f t="shared" si="29"/>
        <v>-34.75771572580128</v>
      </c>
      <c r="J116" s="55">
        <f t="shared" si="30"/>
        <v>7.501491133622892</v>
      </c>
      <c r="K116" s="3" t="s">
        <v>6</v>
      </c>
    </row>
    <row r="117" spans="1:11" ht="12.75">
      <c r="A117" s="2" t="s">
        <v>101</v>
      </c>
      <c r="B117" s="40">
        <v>8362.024153103881</v>
      </c>
      <c r="C117" s="17">
        <v>11547.55716381012</v>
      </c>
      <c r="D117" s="41">
        <f t="shared" si="26"/>
        <v>19909.581316914002</v>
      </c>
      <c r="E117" s="40">
        <v>14156.392350000002</v>
      </c>
      <c r="F117" s="17">
        <v>5156.55765</v>
      </c>
      <c r="G117" s="41">
        <f t="shared" si="27"/>
        <v>19312.95</v>
      </c>
      <c r="H117" s="48">
        <f>(E117-B117)/B117*100</f>
        <v>69.29384669075993</v>
      </c>
      <c r="I117" s="55">
        <f t="shared" si="29"/>
        <v>-55.34503465234554</v>
      </c>
      <c r="J117" s="55">
        <f t="shared" si="30"/>
        <v>-2.9967044882412397</v>
      </c>
      <c r="K117" s="3" t="s">
        <v>200</v>
      </c>
    </row>
    <row r="118" spans="1:11" ht="12.75">
      <c r="A118" s="2" t="s">
        <v>102</v>
      </c>
      <c r="B118" s="40">
        <v>8979.03685142604</v>
      </c>
      <c r="C118" s="17">
        <v>12399.62231863596</v>
      </c>
      <c r="D118" s="41">
        <f t="shared" si="26"/>
        <v>21378.659170062</v>
      </c>
      <c r="E118" s="40">
        <v>13953.352994999997</v>
      </c>
      <c r="F118" s="17">
        <v>7349.4760049999995</v>
      </c>
      <c r="G118" s="41">
        <f t="shared" si="27"/>
        <v>21302.828999999998</v>
      </c>
      <c r="H118" s="48">
        <f t="shared" si="28"/>
        <v>55.39921737579172</v>
      </c>
      <c r="I118" s="55">
        <f t="shared" si="29"/>
        <v>-40.728226907733024</v>
      </c>
      <c r="J118" s="55">
        <f t="shared" si="30"/>
        <v>-0.35470030865262747</v>
      </c>
      <c r="K118" s="3" t="s">
        <v>201</v>
      </c>
    </row>
    <row r="119" spans="1:11" ht="12.75">
      <c r="A119" s="5" t="s">
        <v>103</v>
      </c>
      <c r="B119" s="35">
        <f aca="true" t="shared" si="31" ref="B119:G119">SUM(B99:B118)</f>
        <v>1851099.3340545157</v>
      </c>
      <c r="C119" s="28">
        <f t="shared" si="31"/>
        <v>2556280.0327419504</v>
      </c>
      <c r="D119" s="36">
        <f t="shared" si="31"/>
        <v>4407379.366796467</v>
      </c>
      <c r="E119" s="35">
        <f t="shared" si="31"/>
        <v>1918735.559057</v>
      </c>
      <c r="F119" s="28">
        <f t="shared" si="31"/>
        <v>3019441.432942999</v>
      </c>
      <c r="G119" s="36">
        <f t="shared" si="31"/>
        <v>4938176.992</v>
      </c>
      <c r="H119" s="49">
        <f t="shared" si="28"/>
        <v>3.653840923508888</v>
      </c>
      <c r="I119" s="56">
        <f t="shared" si="29"/>
        <v>18.1185705113945</v>
      </c>
      <c r="J119" s="59">
        <f t="shared" si="30"/>
        <v>12.043384084482518</v>
      </c>
      <c r="K119" s="6" t="s">
        <v>202</v>
      </c>
    </row>
    <row r="120" spans="1:48" s="112" customFormat="1" ht="42.75" customHeight="1" thickBot="1">
      <c r="A120" s="118" t="s">
        <v>207</v>
      </c>
      <c r="B120" s="32">
        <v>511914.6809362676</v>
      </c>
      <c r="C120" s="77">
        <v>18566.85371271437</v>
      </c>
      <c r="D120" s="69">
        <f>SUM(B120:C120)</f>
        <v>530481.534648982</v>
      </c>
      <c r="E120" s="32">
        <v>576980.29746</v>
      </c>
      <c r="F120" s="31">
        <v>20926.74654</v>
      </c>
      <c r="G120" s="69">
        <f>SUM(E120:F120)</f>
        <v>597907.044</v>
      </c>
      <c r="H120" s="53">
        <f t="shared" si="28"/>
        <v>12.710246247427504</v>
      </c>
      <c r="I120" s="60">
        <f t="shared" si="29"/>
        <v>12.71024624742748</v>
      </c>
      <c r="J120" s="61">
        <f t="shared" si="30"/>
        <v>12.710246247427492</v>
      </c>
      <c r="K120" s="119" t="s">
        <v>208</v>
      </c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1"/>
    </row>
    <row r="121" spans="1:14" ht="26.25" customHeight="1" thickBot="1">
      <c r="A121" s="44" t="s">
        <v>212</v>
      </c>
      <c r="B121" s="107">
        <f aca="true" t="shared" si="32" ref="B121:G121">SUM(B120,B119,B90,B89,B45,B37,B22,B12)</f>
        <v>2986585.3465454346</v>
      </c>
      <c r="C121" s="108">
        <f t="shared" si="32"/>
        <v>2830784.290520113</v>
      </c>
      <c r="D121" s="108">
        <f t="shared" si="32"/>
        <v>5817369.637065549</v>
      </c>
      <c r="E121" s="107">
        <f t="shared" si="32"/>
        <v>3225410.8156270003</v>
      </c>
      <c r="F121" s="108">
        <f t="shared" si="32"/>
        <v>3348257.9713729983</v>
      </c>
      <c r="G121" s="108">
        <f t="shared" si="32"/>
        <v>6573668.7870000005</v>
      </c>
      <c r="H121" s="52">
        <f>(E121-B121)/B121*100</f>
        <v>7.99660620306109</v>
      </c>
      <c r="I121" s="58">
        <f>(F121-C121)/C121*100</f>
        <v>18.28022299635581</v>
      </c>
      <c r="J121" s="58">
        <f t="shared" si="30"/>
        <v>13.0007064552967</v>
      </c>
      <c r="K121" s="7" t="s">
        <v>211</v>
      </c>
      <c r="L121" s="1"/>
      <c r="M121" s="1"/>
      <c r="N121" s="1"/>
    </row>
    <row r="122" spans="1:12" s="117" customFormat="1" ht="18" customHeight="1">
      <c r="A122" s="113" t="s">
        <v>222</v>
      </c>
      <c r="B122" s="113"/>
      <c r="C122" s="114"/>
      <c r="D122" s="114"/>
      <c r="E122" s="114"/>
      <c r="F122" s="114"/>
      <c r="G122" s="114"/>
      <c r="H122" s="114"/>
      <c r="I122" s="115"/>
      <c r="J122" s="115"/>
      <c r="K122" s="116" t="s">
        <v>223</v>
      </c>
      <c r="L122" s="116"/>
    </row>
    <row r="123" spans="1:48" ht="12" customHeight="1">
      <c r="A123" s="12" t="s">
        <v>205</v>
      </c>
      <c r="B123" s="37"/>
      <c r="C123" s="37"/>
      <c r="D123" s="73"/>
      <c r="E123" s="74"/>
      <c r="F123" s="74"/>
      <c r="G123" s="109"/>
      <c r="H123" s="37"/>
      <c r="I123" s="37"/>
      <c r="J123" s="37"/>
      <c r="K123" s="38" t="s">
        <v>210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11" ht="138" customHeight="1">
      <c r="A124" s="120">
        <v>11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</row>
    <row r="125" spans="4:6" ht="12.75">
      <c r="D125" s="66"/>
      <c r="E125" s="66"/>
      <c r="F125" s="66"/>
    </row>
    <row r="126" spans="7:9" ht="12.75">
      <c r="G126" s="66"/>
      <c r="H126" s="66"/>
      <c r="I126" s="66"/>
    </row>
    <row r="143" spans="1:11" ht="12.75">
      <c r="A143" s="12"/>
      <c r="B143" s="11"/>
      <c r="C143" s="11"/>
      <c r="D143" s="13"/>
      <c r="E143" s="11"/>
      <c r="F143" s="11"/>
      <c r="G143" s="13"/>
      <c r="H143" s="11"/>
      <c r="I143" s="11"/>
      <c r="J143" s="11"/>
      <c r="K143" s="14"/>
    </row>
    <row r="144" spans="1:11" ht="12.75">
      <c r="A144" s="12"/>
      <c r="B144" s="11"/>
      <c r="C144" s="11"/>
      <c r="D144" s="13"/>
      <c r="E144" s="11"/>
      <c r="F144" s="11"/>
      <c r="G144" s="13"/>
      <c r="H144" s="11"/>
      <c r="I144" s="11"/>
      <c r="J144" s="11"/>
      <c r="K144" s="14"/>
    </row>
    <row r="145" spans="1:11" ht="12.75">
      <c r="A145" s="12"/>
      <c r="B145" s="11"/>
      <c r="C145" s="11"/>
      <c r="D145" s="13"/>
      <c r="E145" s="11"/>
      <c r="F145" s="11"/>
      <c r="G145" s="13"/>
      <c r="H145" s="11"/>
      <c r="I145" s="11"/>
      <c r="J145" s="11"/>
      <c r="K145" s="14"/>
    </row>
    <row r="146" spans="1:11" ht="12.75">
      <c r="A146" s="12"/>
      <c r="B146" s="11"/>
      <c r="C146" s="11"/>
      <c r="D146" s="13"/>
      <c r="E146" s="11"/>
      <c r="F146" s="11"/>
      <c r="G146" s="13"/>
      <c r="H146" s="11"/>
      <c r="I146" s="11"/>
      <c r="J146" s="11"/>
      <c r="K146" s="14"/>
    </row>
    <row r="147" spans="1:11" ht="12.75">
      <c r="A147" s="12"/>
      <c r="B147" s="11"/>
      <c r="C147" s="11"/>
      <c r="D147" s="13"/>
      <c r="E147" s="11"/>
      <c r="F147" s="11"/>
      <c r="G147" s="13"/>
      <c r="H147" s="11"/>
      <c r="I147" s="11"/>
      <c r="J147" s="11"/>
      <c r="K147" s="14"/>
    </row>
    <row r="148" spans="1:11" ht="12.75">
      <c r="A148" s="12"/>
      <c r="B148" s="11"/>
      <c r="C148" s="11"/>
      <c r="D148" s="13"/>
      <c r="E148" s="11"/>
      <c r="F148" s="11"/>
      <c r="G148" s="13"/>
      <c r="H148" s="11"/>
      <c r="I148" s="11"/>
      <c r="J148" s="11"/>
      <c r="K148" s="14"/>
    </row>
    <row r="149" spans="1:11" ht="12.75">
      <c r="A149" s="12"/>
      <c r="B149" s="11"/>
      <c r="C149" s="11"/>
      <c r="D149" s="13"/>
      <c r="E149" s="11"/>
      <c r="F149" s="11"/>
      <c r="G149" s="13"/>
      <c r="H149" s="11"/>
      <c r="I149" s="11"/>
      <c r="J149" s="11"/>
      <c r="K149" s="14"/>
    </row>
    <row r="150" spans="1:11" ht="12.75">
      <c r="A150" s="12"/>
      <c r="B150" s="11"/>
      <c r="C150" s="11"/>
      <c r="D150" s="13"/>
      <c r="E150" s="11"/>
      <c r="F150" s="11"/>
      <c r="G150" s="13"/>
      <c r="H150" s="11"/>
      <c r="I150" s="11"/>
      <c r="J150" s="11"/>
      <c r="K150" s="14"/>
    </row>
    <row r="151" spans="1:11" ht="12.75">
      <c r="A151" s="12"/>
      <c r="B151" s="11"/>
      <c r="C151" s="11"/>
      <c r="D151" s="13"/>
      <c r="E151" s="11"/>
      <c r="F151" s="11"/>
      <c r="G151" s="13"/>
      <c r="H151" s="11"/>
      <c r="I151" s="11"/>
      <c r="J151" s="11"/>
      <c r="K151" s="14"/>
    </row>
    <row r="152" spans="1:11" ht="12.75">
      <c r="A152" s="12"/>
      <c r="B152" s="11"/>
      <c r="C152" s="11"/>
      <c r="D152" s="13"/>
      <c r="E152" s="11"/>
      <c r="F152" s="11"/>
      <c r="G152" s="13"/>
      <c r="H152" s="11"/>
      <c r="I152" s="11"/>
      <c r="J152" s="11"/>
      <c r="K152" s="14"/>
    </row>
  </sheetData>
  <mergeCells count="9">
    <mergeCell ref="B91:J91"/>
    <mergeCell ref="A124:K124"/>
    <mergeCell ref="A1:K1"/>
    <mergeCell ref="A2:K2"/>
    <mergeCell ref="E3:G3"/>
    <mergeCell ref="H3:J3"/>
    <mergeCell ref="A3:A5"/>
    <mergeCell ref="K3:K5"/>
    <mergeCell ref="B3:D3"/>
  </mergeCells>
  <printOptions/>
  <pageMargins left="0.26" right="0.23" top="0.58" bottom="1.05" header="0.27" footer="0.34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Haider.q</cp:lastModifiedBy>
  <cp:lastPrinted>2007-03-04T05:12:16Z</cp:lastPrinted>
  <dcterms:created xsi:type="dcterms:W3CDTF">1996-10-14T23:33:28Z</dcterms:created>
  <dcterms:modified xsi:type="dcterms:W3CDTF">2007-03-04T05:13:05Z</dcterms:modified>
  <cp:category/>
  <cp:version/>
  <cp:contentType/>
  <cp:contentStatus/>
</cp:coreProperties>
</file>