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65221" windowWidth="10170" windowHeight="9900" firstSheet="1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'Sheet2'!$A$1:$K$111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<sst xmlns="http://schemas.openxmlformats.org/spreadsheetml/2006/main" count="691" uniqueCount="337">
  <si>
    <t>الجنسية</t>
  </si>
  <si>
    <t>عدد السياح/عدد الزوار الكلي</t>
  </si>
  <si>
    <t>عدد سياح المبيت</t>
  </si>
  <si>
    <t>عدد زوار اليوم الواحد</t>
  </si>
  <si>
    <t>الأردن</t>
  </si>
  <si>
    <t xml:space="preserve">الإمارات </t>
  </si>
  <si>
    <t xml:space="preserve">البحرين </t>
  </si>
  <si>
    <t xml:space="preserve">السعودية </t>
  </si>
  <si>
    <t>سوريا</t>
  </si>
  <si>
    <t>العراق</t>
  </si>
  <si>
    <t xml:space="preserve">عمان </t>
  </si>
  <si>
    <t>فلسطين</t>
  </si>
  <si>
    <t>قطر</t>
  </si>
  <si>
    <t>الكويت</t>
  </si>
  <si>
    <t>لبنان</t>
  </si>
  <si>
    <t>اليمن</t>
  </si>
  <si>
    <t>تونس</t>
  </si>
  <si>
    <t>الجزائر</t>
  </si>
  <si>
    <t>جيبوتي</t>
  </si>
  <si>
    <t>السودان</t>
  </si>
  <si>
    <t>الصومال</t>
  </si>
  <si>
    <t>ليبيا</t>
  </si>
  <si>
    <t>مصر</t>
  </si>
  <si>
    <t xml:space="preserve">المغرب </t>
  </si>
  <si>
    <t xml:space="preserve">موريتانيا </t>
  </si>
  <si>
    <t>ارتيريا</t>
  </si>
  <si>
    <t xml:space="preserve">جزر القمر </t>
  </si>
  <si>
    <t>أفغانستان</t>
  </si>
  <si>
    <t>إسرائيل</t>
  </si>
  <si>
    <t>اذربيجان</t>
  </si>
  <si>
    <t>ارمينيا</t>
  </si>
  <si>
    <t>اندونيسيا</t>
  </si>
  <si>
    <t>اوزباكستان</t>
  </si>
  <si>
    <t>ايران</t>
  </si>
  <si>
    <t>بابوا نيوغينيا</t>
  </si>
  <si>
    <t>الباكستان</t>
  </si>
  <si>
    <t>بروناي (دار السلام)</t>
  </si>
  <si>
    <t>بنغلادش</t>
  </si>
  <si>
    <t>بوتان</t>
  </si>
  <si>
    <t>بورما ( ميانمار )</t>
  </si>
  <si>
    <t>تايلاند</t>
  </si>
  <si>
    <t>تايوان</t>
  </si>
  <si>
    <t>تركمنستان</t>
  </si>
  <si>
    <t>تركيا</t>
  </si>
  <si>
    <t>تيمور الشرقية</t>
  </si>
  <si>
    <t>جورجيا</t>
  </si>
  <si>
    <t>سنغافوره</t>
  </si>
  <si>
    <t>سيريلانكا</t>
  </si>
  <si>
    <t>الصين الشعبية</t>
  </si>
  <si>
    <t>طاجاكستان</t>
  </si>
  <si>
    <t>الفلبين</t>
  </si>
  <si>
    <t>فيتنام</t>
  </si>
  <si>
    <t>قيرغستان</t>
  </si>
  <si>
    <t>كازخستان</t>
  </si>
  <si>
    <t>كوريا الجنوبية</t>
  </si>
  <si>
    <t>كوريا الشمالية</t>
  </si>
  <si>
    <t>كمبوديا</t>
  </si>
  <si>
    <t>لاوس</t>
  </si>
  <si>
    <t>المالديف</t>
  </si>
  <si>
    <t>ماليزيا</t>
  </si>
  <si>
    <t>منغوليا</t>
  </si>
  <si>
    <t>نيبال</t>
  </si>
  <si>
    <t>الهند</t>
  </si>
  <si>
    <t>هونغ كونغ</t>
  </si>
  <si>
    <t>اليابان</t>
  </si>
  <si>
    <t>أستراليا</t>
  </si>
  <si>
    <t>توفالو</t>
  </si>
  <si>
    <t>تونغا</t>
  </si>
  <si>
    <t>جزر سليمان</t>
  </si>
  <si>
    <t>جزر مارشال</t>
  </si>
  <si>
    <t>ساموا الغربية</t>
  </si>
  <si>
    <t>غوام</t>
  </si>
  <si>
    <t>فانواتو</t>
  </si>
  <si>
    <t>فيجي</t>
  </si>
  <si>
    <t>كريباتي</t>
  </si>
  <si>
    <t>ميكرونيزيا</t>
  </si>
  <si>
    <t>ناؤورو</t>
  </si>
  <si>
    <t>نيوزلندا</t>
  </si>
  <si>
    <t>أنغولا</t>
  </si>
  <si>
    <t>إفريقيا الوسطى</t>
  </si>
  <si>
    <t>اثيوبيا</t>
  </si>
  <si>
    <t>اوغندا</t>
  </si>
  <si>
    <t>بنين</t>
  </si>
  <si>
    <t>بوتسوانا</t>
  </si>
  <si>
    <t>بوركينا فاسو</t>
  </si>
  <si>
    <t>بوروندي</t>
  </si>
  <si>
    <t>تانزانيا</t>
  </si>
  <si>
    <t>توغو</t>
  </si>
  <si>
    <t>جنوب إفريقيا</t>
  </si>
  <si>
    <t>راواندا</t>
  </si>
  <si>
    <t>زامبيا</t>
  </si>
  <si>
    <t>زيمبابوي</t>
  </si>
  <si>
    <t>ساحل العاج</t>
  </si>
  <si>
    <t>ساوتومي وبرنسيب</t>
  </si>
  <si>
    <t>السنغال</t>
  </si>
  <si>
    <t>سوازيلاند</t>
  </si>
  <si>
    <t>سيراليون</t>
  </si>
  <si>
    <t>سيشل</t>
  </si>
  <si>
    <t>الغابون</t>
  </si>
  <si>
    <t>غامبيا</t>
  </si>
  <si>
    <t>غانا</t>
  </si>
  <si>
    <t>غينيا</t>
  </si>
  <si>
    <t>غينيا بيساو</t>
  </si>
  <si>
    <t>الكاميرون</t>
  </si>
  <si>
    <t>الكنغو الديمقراطية ( زائير )</t>
  </si>
  <si>
    <t>الكونغو</t>
  </si>
  <si>
    <t>كيب فيرد (الرأس الأخضر)</t>
  </si>
  <si>
    <t>كينيا</t>
  </si>
  <si>
    <t>ليبيريا</t>
  </si>
  <si>
    <t>ليسوتو</t>
  </si>
  <si>
    <t>مالاوي</t>
  </si>
  <si>
    <t>مالي</t>
  </si>
  <si>
    <t>مدغشقر</t>
  </si>
  <si>
    <t>موريشيوس</t>
  </si>
  <si>
    <t>موزمبيق</t>
  </si>
  <si>
    <t>ناميبيا</t>
  </si>
  <si>
    <t>تشاد</t>
  </si>
  <si>
    <t>النيجر</t>
  </si>
  <si>
    <t>نيجيريا</t>
  </si>
  <si>
    <t>إسبانيا</t>
  </si>
  <si>
    <t>ألمانيا</t>
  </si>
  <si>
    <t>أندورا</t>
  </si>
  <si>
    <t>إيرلندا</t>
  </si>
  <si>
    <t>أيسلندا</t>
  </si>
  <si>
    <t>إيطاليا</t>
  </si>
  <si>
    <t>البرتغال</t>
  </si>
  <si>
    <t>بريطانيا</t>
  </si>
  <si>
    <t>بلجيكا</t>
  </si>
  <si>
    <t>الدنمارك</t>
  </si>
  <si>
    <t>سان مارينو</t>
  </si>
  <si>
    <t>السويد</t>
  </si>
  <si>
    <t>سويسرا</t>
  </si>
  <si>
    <t>فرنسا</t>
  </si>
  <si>
    <t>فنلندا</t>
  </si>
  <si>
    <t>قبرص</t>
  </si>
  <si>
    <t>لوكسومبورغ</t>
  </si>
  <si>
    <t>ليشتنشتاين</t>
  </si>
  <si>
    <t>مالطا</t>
  </si>
  <si>
    <t>موناكو</t>
  </si>
  <si>
    <t>النرويج</t>
  </si>
  <si>
    <t>النمسا</t>
  </si>
  <si>
    <t>هولندا</t>
  </si>
  <si>
    <t>اليونان</t>
  </si>
  <si>
    <t>أستونيا</t>
  </si>
  <si>
    <t>ألبانيا</t>
  </si>
  <si>
    <t>أوكرانيا</t>
  </si>
  <si>
    <t>بلغاريا</t>
  </si>
  <si>
    <t>البوسنة والهرسك</t>
  </si>
  <si>
    <t>بولندا</t>
  </si>
  <si>
    <t>تشيك</t>
  </si>
  <si>
    <t>روسيا</t>
  </si>
  <si>
    <t>روسيا البيضاء</t>
  </si>
  <si>
    <t>رومانيا</t>
  </si>
  <si>
    <t>سلوفاكيا</t>
  </si>
  <si>
    <t>سلوفانيا</t>
  </si>
  <si>
    <t>كرواتيا</t>
  </si>
  <si>
    <t>صربيا</t>
  </si>
  <si>
    <t>لاتفيا</t>
  </si>
  <si>
    <t>لتوانيا</t>
  </si>
  <si>
    <t>مكدونيا</t>
  </si>
  <si>
    <t>مولدافيا</t>
  </si>
  <si>
    <t>هنغاريا</t>
  </si>
  <si>
    <t>يوغسلافيا</t>
  </si>
  <si>
    <t>الولايات المتحدة الأمريكية</t>
  </si>
  <si>
    <t>كندا</t>
  </si>
  <si>
    <t>انتيغوا وباربودا</t>
  </si>
  <si>
    <t>باربادوس</t>
  </si>
  <si>
    <t>بليز</t>
  </si>
  <si>
    <t>بنما</t>
  </si>
  <si>
    <t>البهاما</t>
  </si>
  <si>
    <t>بورتوريكو</t>
  </si>
  <si>
    <t>ترينداد وتوباغو</t>
  </si>
  <si>
    <t>جامايكا</t>
  </si>
  <si>
    <t>جرينادا</t>
  </si>
  <si>
    <t>دومينيكا</t>
  </si>
  <si>
    <t>الدومينيكان</t>
  </si>
  <si>
    <t>سانت فنسنت وغرناديز</t>
  </si>
  <si>
    <t>سانت كتس ونيفس</t>
  </si>
  <si>
    <t>سانت لويس</t>
  </si>
  <si>
    <t>السلفادور</t>
  </si>
  <si>
    <t>سورينام</t>
  </si>
  <si>
    <t>غواتيمالا</t>
  </si>
  <si>
    <t>كوبا</t>
  </si>
  <si>
    <t>المكسيك</t>
  </si>
  <si>
    <t>كوستاريكا</t>
  </si>
  <si>
    <t>نيكاراغوا</t>
  </si>
  <si>
    <t>هاييتى</t>
  </si>
  <si>
    <t>هندوراس</t>
  </si>
  <si>
    <t>الأرجنتين</t>
  </si>
  <si>
    <t>الأكوادور</t>
  </si>
  <si>
    <t>أوراغوى</t>
  </si>
  <si>
    <t>باراغوي</t>
  </si>
  <si>
    <t>البرازيل</t>
  </si>
  <si>
    <t>بوليفيا</t>
  </si>
  <si>
    <t>بيرو</t>
  </si>
  <si>
    <t>تشيلي</t>
  </si>
  <si>
    <t>فنزويلا</t>
  </si>
  <si>
    <t>كولومبيا</t>
  </si>
  <si>
    <t>اخرى امريكي</t>
  </si>
  <si>
    <t>اخرى اوروبي</t>
  </si>
  <si>
    <t>اخرى اسيوي</t>
  </si>
  <si>
    <t>اخرى افريقي</t>
  </si>
  <si>
    <t>عرب</t>
  </si>
  <si>
    <t>اجانب</t>
  </si>
  <si>
    <t>اردني</t>
  </si>
  <si>
    <t>المجموع الكلي</t>
  </si>
  <si>
    <t>نسبة التغير 12/11</t>
  </si>
  <si>
    <t>مجموع العرب</t>
  </si>
  <si>
    <t>مجموع اسيا</t>
  </si>
  <si>
    <t>مجموع افريقيا</t>
  </si>
  <si>
    <t>مجموع اوروبا</t>
  </si>
  <si>
    <t>مجموع امريكيا</t>
  </si>
  <si>
    <t>عدد السياح القادمين خلال الفترة  كانون ثاني - شباط 2011- 2012</t>
  </si>
  <si>
    <t>Nationality</t>
  </si>
  <si>
    <t>S.Africa</t>
  </si>
  <si>
    <t>Ethiopia</t>
  </si>
  <si>
    <t>Kenya</t>
  </si>
  <si>
    <t>Nigeria</t>
  </si>
  <si>
    <t>Other Africa</t>
  </si>
  <si>
    <t>Total Africa</t>
  </si>
  <si>
    <t>U.S.A</t>
  </si>
  <si>
    <t>Canada</t>
  </si>
  <si>
    <t>Argentina</t>
  </si>
  <si>
    <t>Brazil</t>
  </si>
  <si>
    <t>Chile</t>
  </si>
  <si>
    <t>Venezuela</t>
  </si>
  <si>
    <t>Colombia</t>
  </si>
  <si>
    <t>Mexico</t>
  </si>
  <si>
    <t>Other America</t>
  </si>
  <si>
    <t>Total America</t>
  </si>
  <si>
    <t>Costa Rica</t>
  </si>
  <si>
    <t>Afghanistan</t>
  </si>
  <si>
    <t>Indonesia</t>
  </si>
  <si>
    <t>Iran</t>
  </si>
  <si>
    <t>China</t>
  </si>
  <si>
    <t>Philippines</t>
  </si>
  <si>
    <t>Taiwan</t>
  </si>
  <si>
    <t>Singapore</t>
  </si>
  <si>
    <t>S- Korea Rep</t>
  </si>
  <si>
    <t>Malaysia</t>
  </si>
  <si>
    <t>Vietnam</t>
  </si>
  <si>
    <t>Nepal</t>
  </si>
  <si>
    <t>India</t>
  </si>
  <si>
    <t>Hong Kong</t>
  </si>
  <si>
    <t>Japan</t>
  </si>
  <si>
    <t>Australia</t>
  </si>
  <si>
    <t>New Zealand</t>
  </si>
  <si>
    <t>Thailand</t>
  </si>
  <si>
    <t>Pakistan</t>
  </si>
  <si>
    <t>Bangladesh</t>
  </si>
  <si>
    <t>Srilanka</t>
  </si>
  <si>
    <t>Other Asia</t>
  </si>
  <si>
    <t>Spain</t>
  </si>
  <si>
    <t>Germany</t>
  </si>
  <si>
    <t>Ireland</t>
  </si>
  <si>
    <t>Iceland</t>
  </si>
  <si>
    <t>Italy</t>
  </si>
  <si>
    <t>Portugal</t>
  </si>
  <si>
    <t>Belgium</t>
  </si>
  <si>
    <t>U.K</t>
  </si>
  <si>
    <t>Sweden</t>
  </si>
  <si>
    <t>Denmark</t>
  </si>
  <si>
    <t>Switzerland</t>
  </si>
  <si>
    <t>France</t>
  </si>
  <si>
    <t>Finland</t>
  </si>
  <si>
    <t>Cyprus</t>
  </si>
  <si>
    <t>Norway</t>
  </si>
  <si>
    <t>Austria</t>
  </si>
  <si>
    <t>Netherlands</t>
  </si>
  <si>
    <t>Greece</t>
  </si>
  <si>
    <t>Ukraine</t>
  </si>
  <si>
    <t>Estonia</t>
  </si>
  <si>
    <t>Bulgaria</t>
  </si>
  <si>
    <t>Bosnia &amp; Herzq</t>
  </si>
  <si>
    <t>Israel</t>
  </si>
  <si>
    <t>Poland</t>
  </si>
  <si>
    <t>Czechrep</t>
  </si>
  <si>
    <t>Russia</t>
  </si>
  <si>
    <t>Belarus</t>
  </si>
  <si>
    <t>Romania</t>
  </si>
  <si>
    <t>Slovakia</t>
  </si>
  <si>
    <t>Luxembourg</t>
  </si>
  <si>
    <t>Lithuania</t>
  </si>
  <si>
    <t>Macedonia</t>
  </si>
  <si>
    <t>Republic of Moldova</t>
  </si>
  <si>
    <t>Kazakhstan</t>
  </si>
  <si>
    <t>Hungary</t>
  </si>
  <si>
    <t>Azerbaijan</t>
  </si>
  <si>
    <t>Slovenia</t>
  </si>
  <si>
    <t>Croatia</t>
  </si>
  <si>
    <t>Turkey</t>
  </si>
  <si>
    <t>Georgia</t>
  </si>
  <si>
    <t>Armenia</t>
  </si>
  <si>
    <t>Latvia</t>
  </si>
  <si>
    <t>Other Europe</t>
  </si>
  <si>
    <t>Total Europe</t>
  </si>
  <si>
    <t>Total Asia</t>
  </si>
  <si>
    <t>Syria</t>
  </si>
  <si>
    <t>Iraq</t>
  </si>
  <si>
    <t>Egypt</t>
  </si>
  <si>
    <t>Lebanon</t>
  </si>
  <si>
    <t>Palsetine</t>
  </si>
  <si>
    <t>Yemen</t>
  </si>
  <si>
    <t>Sudan</t>
  </si>
  <si>
    <t>Libya</t>
  </si>
  <si>
    <t>Tunisia</t>
  </si>
  <si>
    <t>Algeria</t>
  </si>
  <si>
    <t>Morocco</t>
  </si>
  <si>
    <t>Somalia</t>
  </si>
  <si>
    <t>Mauritania</t>
  </si>
  <si>
    <t>Djibouti</t>
  </si>
  <si>
    <t>Saudi Arabia</t>
  </si>
  <si>
    <t>Kuwait</t>
  </si>
  <si>
    <t>Bahrain</t>
  </si>
  <si>
    <t>U.A.E</t>
  </si>
  <si>
    <t>Oman</t>
  </si>
  <si>
    <t>Qatar</t>
  </si>
  <si>
    <t>Total Arab</t>
  </si>
  <si>
    <t xml:space="preserve">Jordanias Residing Abroad                   </t>
  </si>
  <si>
    <t>اردني مقيم في الخارج</t>
  </si>
  <si>
    <t>G.Total</t>
  </si>
  <si>
    <t>مجموع امريكا</t>
  </si>
  <si>
    <t>الجنسيـــــــــــــــة</t>
  </si>
  <si>
    <t xml:space="preserve">عدد سياح المبيت    </t>
  </si>
  <si>
    <t xml:space="preserve">عدد زوار اليوم الواحد </t>
  </si>
  <si>
    <t xml:space="preserve">المجموع                </t>
  </si>
  <si>
    <t xml:space="preserve">  Tourist  Overnight </t>
  </si>
  <si>
    <t xml:space="preserve"> Same Day Visitors </t>
  </si>
  <si>
    <t xml:space="preserve">               Total</t>
  </si>
  <si>
    <t>المصدر :وزارة السياحة والاثار/مديرية الدراسات و المعلومات</t>
  </si>
  <si>
    <t>جدول 2.2 عدد سياح المبيت وزوار اليوم الواحد حسب الجنسية خلال   2016   -2017</t>
  </si>
  <si>
    <t>نسبة التغير% 17/16  Relative Change%</t>
  </si>
  <si>
    <t>البيانات 2016 حسب مسح 2010 وبيانات 2017 حسب مسح 2016</t>
  </si>
  <si>
    <t>نسبة التغير% 18/19  Relative Change%</t>
  </si>
  <si>
    <t>2019*</t>
  </si>
  <si>
    <t>جدول 2.2 عدد سياح المبيت وزوار اليوم الواحد حسب الجنسية خلال   2018   -2019</t>
  </si>
  <si>
    <t>Table 2.2Tourist  Overnight and Same Day Visitors By Nationality during   2018-2019*</t>
  </si>
</sst>
</file>

<file path=xl/styles.xml><?xml version="1.0" encoding="utf-8"?>
<styleSheet xmlns="http://schemas.openxmlformats.org/spreadsheetml/2006/main">
  <numFmts count="3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रु&quot;\ #,##0;&quot;रु&quot;\ \-#,##0"/>
    <numFmt numFmtId="179" formatCode="&quot;रु&quot;\ #,##0;[Red]&quot;रु&quot;\ \-#,##0"/>
    <numFmt numFmtId="180" formatCode="&quot;रु&quot;\ #,##0.00;&quot;रु&quot;\ \-#,##0.00"/>
    <numFmt numFmtId="181" formatCode="&quot;रु&quot;\ #,##0.00;[Red]&quot;रु&quot;\ \-#,##0.00"/>
    <numFmt numFmtId="182" formatCode="_ &quot;रु&quot;\ * #,##0_ ;_ &quot;रु&quot;\ * \-#,##0_ ;_ &quot;रु&quot;\ * &quot;-&quot;_ ;_ @_ "/>
    <numFmt numFmtId="183" formatCode="_ * #,##0_ ;_ * \-#,##0_ ;_ * &quot;-&quot;_ ;_ @_ "/>
    <numFmt numFmtId="184" formatCode="_ &quot;रु&quot;\ * #,##0.00_ ;_ &quot;रु&quot;\ * \-#,##0.00_ ;_ &quot;रु&quot;\ * &quot;-&quot;??_ ;_ @_ "/>
    <numFmt numFmtId="185" formatCode="_ * #,##0.00_ ;_ * \-#,##0.00_ ;_ * &quot;-&quot;??_ ;_ @_ "/>
    <numFmt numFmtId="186" formatCode="0.0"/>
    <numFmt numFmtId="187" formatCode="0.0%"/>
  </numFmts>
  <fonts count="46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34" borderId="37" xfId="0" applyNumberFormat="1" applyFont="1" applyFill="1" applyBorder="1" applyAlignment="1">
      <alignment horizontal="center" vertical="top" wrapText="1"/>
    </xf>
    <xf numFmtId="3" fontId="2" fillId="34" borderId="38" xfId="0" applyNumberFormat="1" applyFont="1" applyFill="1" applyBorder="1" applyAlignment="1">
      <alignment horizontal="center" vertical="top" wrapText="1"/>
    </xf>
    <xf numFmtId="3" fontId="2" fillId="34" borderId="39" xfId="0" applyNumberFormat="1" applyFont="1" applyFill="1" applyBorder="1" applyAlignment="1">
      <alignment horizontal="center" vertical="top" wrapText="1"/>
    </xf>
    <xf numFmtId="3" fontId="5" fillId="34" borderId="16" xfId="0" applyNumberFormat="1" applyFont="1" applyFill="1" applyBorder="1" applyAlignment="1">
      <alignment horizontal="center" vertical="center" wrapText="1"/>
    </xf>
    <xf numFmtId="3" fontId="1" fillId="34" borderId="17" xfId="0" applyNumberFormat="1" applyFont="1" applyFill="1" applyBorder="1" applyAlignment="1">
      <alignment horizontal="center" vertical="center" wrapText="1"/>
    </xf>
    <xf numFmtId="3" fontId="1" fillId="34" borderId="18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186" fontId="1" fillId="34" borderId="12" xfId="0" applyNumberFormat="1" applyFont="1" applyFill="1" applyBorder="1" applyAlignment="1">
      <alignment/>
    </xf>
    <xf numFmtId="186" fontId="1" fillId="34" borderId="10" xfId="0" applyNumberFormat="1" applyFont="1" applyFill="1" applyBorder="1" applyAlignment="1">
      <alignment/>
    </xf>
    <xf numFmtId="0" fontId="1" fillId="34" borderId="40" xfId="0" applyFont="1" applyFill="1" applyBorder="1" applyAlignment="1">
      <alignment/>
    </xf>
    <xf numFmtId="186" fontId="1" fillId="34" borderId="11" xfId="0" applyNumberFormat="1" applyFont="1" applyFill="1" applyBorder="1" applyAlignment="1">
      <alignment/>
    </xf>
    <xf numFmtId="186" fontId="1" fillId="34" borderId="17" xfId="0" applyNumberFormat="1" applyFont="1" applyFill="1" applyBorder="1" applyAlignment="1">
      <alignment/>
    </xf>
    <xf numFmtId="186" fontId="1" fillId="34" borderId="18" xfId="0" applyNumberFormat="1" applyFont="1" applyFill="1" applyBorder="1" applyAlignment="1">
      <alignment/>
    </xf>
    <xf numFmtId="186" fontId="1" fillId="34" borderId="16" xfId="0" applyNumberFormat="1" applyFont="1" applyFill="1" applyBorder="1" applyAlignment="1">
      <alignment/>
    </xf>
    <xf numFmtId="0" fontId="1" fillId="34" borderId="40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1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3" fontId="1" fillId="34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3" fontId="1" fillId="34" borderId="11" xfId="0" applyNumberFormat="1" applyFont="1" applyFill="1" applyBorder="1" applyAlignment="1">
      <alignment horizontal="center" vertical="center"/>
    </xf>
    <xf numFmtId="3" fontId="1" fillId="34" borderId="12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41" xfId="0" applyNumberFormat="1" applyFont="1" applyFill="1" applyBorder="1" applyAlignment="1">
      <alignment horizontal="center" vertical="center"/>
    </xf>
    <xf numFmtId="3" fontId="1" fillId="34" borderId="42" xfId="0" applyNumberFormat="1" applyFont="1" applyFill="1" applyBorder="1" applyAlignment="1">
      <alignment horizontal="center" vertical="center"/>
    </xf>
    <xf numFmtId="3" fontId="1" fillId="35" borderId="43" xfId="0" applyNumberFormat="1" applyFont="1" applyFill="1" applyBorder="1" applyAlignment="1">
      <alignment horizontal="center" vertical="center"/>
    </xf>
    <xf numFmtId="3" fontId="1" fillId="35" borderId="44" xfId="0" applyNumberFormat="1" applyFont="1" applyFill="1" applyBorder="1" applyAlignment="1">
      <alignment horizontal="center" vertical="center"/>
    </xf>
    <xf numFmtId="3" fontId="1" fillId="35" borderId="45" xfId="0" applyNumberFormat="1" applyFont="1" applyFill="1" applyBorder="1" applyAlignment="1">
      <alignment horizontal="center"/>
    </xf>
    <xf numFmtId="3" fontId="1" fillId="35" borderId="0" xfId="0" applyNumberFormat="1" applyFont="1" applyFill="1" applyAlignment="1">
      <alignment horizontal="center"/>
    </xf>
    <xf numFmtId="3" fontId="1" fillId="35" borderId="40" xfId="0" applyNumberFormat="1" applyFont="1" applyFill="1" applyBorder="1" applyAlignment="1">
      <alignment horizontal="center"/>
    </xf>
    <xf numFmtId="3" fontId="1" fillId="35" borderId="46" xfId="0" applyNumberFormat="1" applyFont="1" applyFill="1" applyBorder="1" applyAlignment="1">
      <alignment horizontal="center"/>
    </xf>
    <xf numFmtId="3" fontId="1" fillId="35" borderId="47" xfId="0" applyNumberFormat="1" applyFont="1" applyFill="1" applyBorder="1" applyAlignment="1">
      <alignment horizontal="center"/>
    </xf>
    <xf numFmtId="3" fontId="1" fillId="35" borderId="48" xfId="0" applyNumberFormat="1" applyFont="1" applyFill="1" applyBorder="1" applyAlignment="1">
      <alignment horizontal="center"/>
    </xf>
    <xf numFmtId="3" fontId="1" fillId="35" borderId="43" xfId="0" applyNumberFormat="1" applyFont="1" applyFill="1" applyBorder="1" applyAlignment="1">
      <alignment horizontal="center"/>
    </xf>
    <xf numFmtId="3" fontId="1" fillId="34" borderId="47" xfId="0" applyNumberFormat="1" applyFont="1" applyFill="1" applyBorder="1" applyAlignment="1">
      <alignment horizontal="center" vertical="center"/>
    </xf>
    <xf numFmtId="186" fontId="1" fillId="34" borderId="14" xfId="0" applyNumberFormat="1" applyFont="1" applyFill="1" applyBorder="1" applyAlignment="1">
      <alignment horizontal="center" vertical="center"/>
    </xf>
    <xf numFmtId="186" fontId="1" fillId="34" borderId="15" xfId="0" applyNumberFormat="1" applyFont="1" applyFill="1" applyBorder="1" applyAlignment="1">
      <alignment horizontal="center" vertical="center"/>
    </xf>
    <xf numFmtId="3" fontId="1" fillId="35" borderId="11" xfId="0" applyNumberFormat="1" applyFont="1" applyFill="1" applyBorder="1" applyAlignment="1">
      <alignment horizontal="center" vertical="center"/>
    </xf>
    <xf numFmtId="3" fontId="1" fillId="35" borderId="12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186" fontId="1" fillId="35" borderId="11" xfId="0" applyNumberFormat="1" applyFont="1" applyFill="1" applyBorder="1" applyAlignment="1">
      <alignment/>
    </xf>
    <xf numFmtId="186" fontId="1" fillId="35" borderId="12" xfId="0" applyNumberFormat="1" applyFont="1" applyFill="1" applyBorder="1" applyAlignment="1">
      <alignment/>
    </xf>
    <xf numFmtId="186" fontId="1" fillId="35" borderId="10" xfId="0" applyNumberFormat="1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2" fillId="35" borderId="0" xfId="0" applyFont="1" applyFill="1" applyAlignment="1">
      <alignment/>
    </xf>
    <xf numFmtId="3" fontId="1" fillId="35" borderId="42" xfId="0" applyNumberFormat="1" applyFont="1" applyFill="1" applyBorder="1" applyAlignment="1">
      <alignment horizontal="center" vertical="center"/>
    </xf>
    <xf numFmtId="3" fontId="2" fillId="34" borderId="49" xfId="0" applyNumberFormat="1" applyFont="1" applyFill="1" applyBorder="1" applyAlignment="1">
      <alignment horizontal="center" vertical="top" wrapText="1"/>
    </xf>
    <xf numFmtId="3" fontId="5" fillId="34" borderId="50" xfId="0" applyNumberFormat="1" applyFont="1" applyFill="1" applyBorder="1" applyAlignment="1">
      <alignment horizontal="center" vertical="center" wrapText="1"/>
    </xf>
    <xf numFmtId="3" fontId="1" fillId="34" borderId="44" xfId="0" applyNumberFormat="1" applyFont="1" applyFill="1" applyBorder="1" applyAlignment="1">
      <alignment horizontal="center" vertical="center" wrapText="1"/>
    </xf>
    <xf numFmtId="3" fontId="1" fillId="34" borderId="51" xfId="0" applyNumberFormat="1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right"/>
    </xf>
    <xf numFmtId="0" fontId="2" fillId="35" borderId="40" xfId="0" applyFont="1" applyFill="1" applyBorder="1" applyAlignment="1">
      <alignment horizontal="right"/>
    </xf>
    <xf numFmtId="0" fontId="2" fillId="34" borderId="52" xfId="0" applyFont="1" applyFill="1" applyBorder="1" applyAlignment="1">
      <alignment horizontal="right" wrapText="1"/>
    </xf>
    <xf numFmtId="0" fontId="2" fillId="36" borderId="52" xfId="0" applyFont="1" applyFill="1" applyBorder="1" applyAlignment="1">
      <alignment horizontal="center" vertical="center"/>
    </xf>
    <xf numFmtId="3" fontId="1" fillId="36" borderId="53" xfId="0" applyNumberFormat="1" applyFont="1" applyFill="1" applyBorder="1" applyAlignment="1">
      <alignment horizontal="center" vertical="center"/>
    </xf>
    <xf numFmtId="3" fontId="1" fillId="36" borderId="14" xfId="0" applyNumberFormat="1" applyFont="1" applyFill="1" applyBorder="1" applyAlignment="1">
      <alignment horizontal="center" vertical="center"/>
    </xf>
    <xf numFmtId="186" fontId="1" fillId="36" borderId="14" xfId="0" applyNumberFormat="1" applyFont="1" applyFill="1" applyBorder="1" applyAlignment="1">
      <alignment horizontal="center" vertical="center"/>
    </xf>
    <xf numFmtId="186" fontId="1" fillId="36" borderId="15" xfId="0" applyNumberFormat="1" applyFont="1" applyFill="1" applyBorder="1" applyAlignment="1">
      <alignment horizontal="center" vertical="center"/>
    </xf>
    <xf numFmtId="0" fontId="1" fillId="36" borderId="52" xfId="0" applyFont="1" applyFill="1" applyBorder="1" applyAlignment="1">
      <alignment horizontal="center" vertical="center"/>
    </xf>
    <xf numFmtId="3" fontId="2" fillId="37" borderId="53" xfId="0" applyNumberFormat="1" applyFont="1" applyFill="1" applyBorder="1" applyAlignment="1">
      <alignment horizontal="center" vertical="center"/>
    </xf>
    <xf numFmtId="3" fontId="2" fillId="37" borderId="14" xfId="0" applyNumberFormat="1" applyFont="1" applyFill="1" applyBorder="1" applyAlignment="1">
      <alignment horizontal="center" vertical="center"/>
    </xf>
    <xf numFmtId="3" fontId="2" fillId="37" borderId="15" xfId="0" applyNumberFormat="1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186" fontId="6" fillId="37" borderId="30" xfId="0" applyNumberFormat="1" applyFont="1" applyFill="1" applyBorder="1" applyAlignment="1">
      <alignment horizontal="center" vertical="center"/>
    </xf>
    <xf numFmtId="0" fontId="6" fillId="37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1" fontId="4" fillId="34" borderId="28" xfId="0" applyNumberFormat="1" applyFont="1" applyFill="1" applyBorder="1" applyAlignment="1">
      <alignment horizontal="center"/>
    </xf>
    <xf numFmtId="1" fontId="4" fillId="34" borderId="19" xfId="0" applyNumberFormat="1" applyFont="1" applyFill="1" applyBorder="1" applyAlignment="1">
      <alignment horizontal="center"/>
    </xf>
    <xf numFmtId="1" fontId="4" fillId="34" borderId="20" xfId="0" applyNumberFormat="1" applyFont="1" applyFill="1" applyBorder="1" applyAlignment="1">
      <alignment horizontal="center"/>
    </xf>
    <xf numFmtId="1" fontId="4" fillId="34" borderId="60" xfId="0" applyNumberFormat="1" applyFont="1" applyFill="1" applyBorder="1" applyAlignment="1">
      <alignment horizontal="center"/>
    </xf>
    <xf numFmtId="0" fontId="2" fillId="34" borderId="45" xfId="0" applyFont="1" applyFill="1" applyBorder="1" applyAlignment="1">
      <alignment horizontal="left" vertical="center" textRotation="90"/>
    </xf>
    <xf numFmtId="0" fontId="2" fillId="34" borderId="40" xfId="0" applyFont="1" applyFill="1" applyBorder="1" applyAlignment="1">
      <alignment horizontal="left" vertical="center" textRotation="90"/>
    </xf>
    <xf numFmtId="0" fontId="2" fillId="34" borderId="43" xfId="0" applyFont="1" applyFill="1" applyBorder="1" applyAlignment="1">
      <alignment horizontal="left" vertical="center" textRotation="90"/>
    </xf>
    <xf numFmtId="0" fontId="2" fillId="34" borderId="45" xfId="0" applyFont="1" applyFill="1" applyBorder="1" applyAlignment="1">
      <alignment horizontal="right" vertical="center" textRotation="90"/>
    </xf>
    <xf numFmtId="0" fontId="2" fillId="34" borderId="40" xfId="0" applyFont="1" applyFill="1" applyBorder="1" applyAlignment="1">
      <alignment horizontal="right" vertical="center" textRotation="90"/>
    </xf>
    <xf numFmtId="0" fontId="2" fillId="34" borderId="43" xfId="0" applyFont="1" applyFill="1" applyBorder="1" applyAlignment="1">
      <alignment horizontal="right" vertical="center" textRotation="90"/>
    </xf>
    <xf numFmtId="0" fontId="3" fillId="34" borderId="0" xfId="0" applyFont="1" applyFill="1" applyAlignment="1">
      <alignment horizontal="center"/>
    </xf>
    <xf numFmtId="3" fontId="5" fillId="34" borderId="25" xfId="0" applyNumberFormat="1" applyFont="1" applyFill="1" applyBorder="1" applyAlignment="1">
      <alignment horizontal="center" vertical="center" wrapText="1"/>
    </xf>
    <xf numFmtId="3" fontId="5" fillId="34" borderId="31" xfId="0" applyNumberFormat="1" applyFont="1" applyFill="1" applyBorder="1" applyAlignment="1">
      <alignment horizontal="center" vertical="center" wrapText="1"/>
    </xf>
    <xf numFmtId="3" fontId="5" fillId="34" borderId="32" xfId="0" applyNumberFormat="1" applyFont="1" applyFill="1" applyBorder="1" applyAlignment="1">
      <alignment horizontal="center" vertical="center" wrapText="1"/>
    </xf>
    <xf numFmtId="0" fontId="7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15.57421875" style="4" customWidth="1"/>
    <col min="2" max="2" width="12.421875" style="4" customWidth="1"/>
    <col min="3" max="3" width="13.57421875" style="4" customWidth="1"/>
    <col min="4" max="4" width="12.421875" style="4" customWidth="1"/>
    <col min="5" max="7" width="11.00390625" style="4" customWidth="1"/>
    <col min="8" max="10" width="10.57421875" style="4" customWidth="1"/>
    <col min="11" max="16384" width="9.140625" style="4" customWidth="1"/>
  </cols>
  <sheetData>
    <row r="1" spans="1:10" ht="16.5" thickBot="1">
      <c r="A1" s="110" t="s">
        <v>212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.5" thickBot="1">
      <c r="A2" s="114" t="s">
        <v>0</v>
      </c>
      <c r="B2" s="111">
        <v>2011</v>
      </c>
      <c r="C2" s="112"/>
      <c r="D2" s="113"/>
      <c r="E2" s="111">
        <v>2012</v>
      </c>
      <c r="F2" s="112"/>
      <c r="G2" s="113"/>
      <c r="H2" s="116" t="s">
        <v>206</v>
      </c>
      <c r="I2" s="117"/>
      <c r="J2" s="117"/>
    </row>
    <row r="3" spans="1:10" ht="16.5" thickBot="1">
      <c r="A3" s="115"/>
      <c r="B3" s="5" t="s">
        <v>1</v>
      </c>
      <c r="C3" s="6" t="s">
        <v>2</v>
      </c>
      <c r="D3" s="7" t="s">
        <v>3</v>
      </c>
      <c r="E3" s="5" t="s">
        <v>1</v>
      </c>
      <c r="F3" s="6" t="s">
        <v>2</v>
      </c>
      <c r="G3" s="7" t="s">
        <v>3</v>
      </c>
      <c r="H3" s="5" t="s">
        <v>1</v>
      </c>
      <c r="I3" s="6" t="s">
        <v>2</v>
      </c>
      <c r="J3" s="7" t="s">
        <v>3</v>
      </c>
    </row>
    <row r="4" spans="1:10" ht="21" customHeight="1" thickBot="1">
      <c r="A4" s="23" t="s">
        <v>4</v>
      </c>
      <c r="B4" s="24">
        <v>121726.96843469235</v>
      </c>
      <c r="C4" s="24">
        <v>119249.00910748304</v>
      </c>
      <c r="D4" s="24">
        <v>2543.4766272263805</v>
      </c>
      <c r="E4" s="24">
        <v>158163.86862094884</v>
      </c>
      <c r="F4" s="24">
        <v>155278.74100642817</v>
      </c>
      <c r="G4" s="24">
        <v>2965.534455348419</v>
      </c>
      <c r="H4" s="25">
        <f>(E4-B4)/B4*100</f>
        <v>29.933301268243795</v>
      </c>
      <c r="I4" s="25">
        <f>(F4-C4)/C4*100</f>
        <v>30.213862713500916</v>
      </c>
      <c r="J4" s="26">
        <f>(G4-D4)/D4*100</f>
        <v>16.593737233681043</v>
      </c>
    </row>
    <row r="5" spans="2:10" ht="15.75">
      <c r="B5" s="1"/>
      <c r="C5" s="2"/>
      <c r="D5" s="3"/>
      <c r="E5" s="1"/>
      <c r="F5" s="2"/>
      <c r="G5" s="3"/>
      <c r="H5" s="11"/>
      <c r="I5" s="12"/>
      <c r="J5" s="13"/>
    </row>
    <row r="6" spans="1:10" ht="15.75">
      <c r="A6" s="4" t="s">
        <v>5</v>
      </c>
      <c r="B6" s="1">
        <v>2901.7450703797676</v>
      </c>
      <c r="C6" s="2">
        <v>2147.816672167058</v>
      </c>
      <c r="D6" s="3">
        <v>753.9283982127093</v>
      </c>
      <c r="E6" s="1">
        <v>1985.5308795510248</v>
      </c>
      <c r="F6" s="2">
        <v>1868.794430248654</v>
      </c>
      <c r="G6" s="3">
        <v>116.73644930237074</v>
      </c>
      <c r="H6" s="11">
        <f aca="true" t="shared" si="0" ref="H6:H57">(E6-B6)/B6*100</f>
        <v>-31.574592826268944</v>
      </c>
      <c r="I6" s="12">
        <f aca="true" t="shared" si="1" ref="I6:I57">(F6-C6)/C6*100</f>
        <v>-12.990971042090028</v>
      </c>
      <c r="J6" s="13">
        <f aca="true" t="shared" si="2" ref="J6:J57">(G6-D6)/D6*100</f>
        <v>-84.51624191645911</v>
      </c>
    </row>
    <row r="7" spans="1:10" ht="15.75">
      <c r="A7" s="4" t="s">
        <v>6</v>
      </c>
      <c r="B7" s="1">
        <v>14568.853393276047</v>
      </c>
      <c r="C7" s="2">
        <v>3922.005499243758</v>
      </c>
      <c r="D7" s="3">
        <v>10646.847894032288</v>
      </c>
      <c r="E7" s="1">
        <v>8451.69934008216</v>
      </c>
      <c r="F7" s="2">
        <v>3424.7147580280603</v>
      </c>
      <c r="G7" s="3">
        <v>5026.984582054098</v>
      </c>
      <c r="H7" s="11">
        <f t="shared" si="0"/>
        <v>-41.987889424552336</v>
      </c>
      <c r="I7" s="12">
        <f t="shared" si="1"/>
        <v>-12.67950137529347</v>
      </c>
      <c r="J7" s="13">
        <f t="shared" si="2"/>
        <v>-52.78429228925309</v>
      </c>
    </row>
    <row r="8" spans="1:10" ht="15.75">
      <c r="A8" s="4" t="s">
        <v>7</v>
      </c>
      <c r="B8" s="1">
        <v>173290.9047899615</v>
      </c>
      <c r="C8" s="2">
        <v>74155.45564342721</v>
      </c>
      <c r="D8" s="3">
        <v>99135.4491465343</v>
      </c>
      <c r="E8" s="1">
        <v>165890.47643771453</v>
      </c>
      <c r="F8" s="2">
        <v>83061.02646764896</v>
      </c>
      <c r="G8" s="3">
        <v>82829.44997006562</v>
      </c>
      <c r="H8" s="11">
        <f t="shared" si="0"/>
        <v>-4.270523234451748</v>
      </c>
      <c r="I8" s="12">
        <f t="shared" si="1"/>
        <v>12.009326551836917</v>
      </c>
      <c r="J8" s="13">
        <f t="shared" si="2"/>
        <v>-16.4482022493956</v>
      </c>
    </row>
    <row r="9" spans="1:10" ht="15.75">
      <c r="A9" s="4" t="s">
        <v>8</v>
      </c>
      <c r="B9" s="1">
        <v>275542.1672574965</v>
      </c>
      <c r="C9" s="2">
        <v>63781.24266580194</v>
      </c>
      <c r="D9" s="3">
        <v>211760.9245916946</v>
      </c>
      <c r="E9" s="1">
        <v>216083.65339882585</v>
      </c>
      <c r="F9" s="2">
        <v>54178.91042765729</v>
      </c>
      <c r="G9" s="3">
        <v>161904.7429711686</v>
      </c>
      <c r="H9" s="11">
        <f t="shared" si="0"/>
        <v>-21.578734917587468</v>
      </c>
      <c r="I9" s="12">
        <f t="shared" si="1"/>
        <v>-15.055103721416204</v>
      </c>
      <c r="J9" s="13">
        <f t="shared" si="2"/>
        <v>-23.543617273420896</v>
      </c>
    </row>
    <row r="10" spans="1:10" ht="15.75">
      <c r="A10" s="4" t="s">
        <v>9</v>
      </c>
      <c r="B10" s="1">
        <v>43384.47623425765</v>
      </c>
      <c r="C10" s="2">
        <v>42361.07464912783</v>
      </c>
      <c r="D10" s="3">
        <v>1023.4015851298174</v>
      </c>
      <c r="E10" s="1">
        <v>53627.37037856906</v>
      </c>
      <c r="F10" s="2">
        <v>52710.95616759095</v>
      </c>
      <c r="G10" s="3">
        <v>916.4142109781278</v>
      </c>
      <c r="H10" s="11">
        <f t="shared" si="0"/>
        <v>23.60958350402608</v>
      </c>
      <c r="I10" s="12">
        <f t="shared" si="1"/>
        <v>24.432528221226818</v>
      </c>
      <c r="J10" s="13">
        <f t="shared" si="2"/>
        <v>-10.454095020589433</v>
      </c>
    </row>
    <row r="11" spans="1:10" ht="15.75">
      <c r="A11" s="4" t="s">
        <v>10</v>
      </c>
      <c r="B11" s="1">
        <v>3306.588491995913</v>
      </c>
      <c r="C11" s="2">
        <v>2450.413099361565</v>
      </c>
      <c r="D11" s="3">
        <v>856.1753926343481</v>
      </c>
      <c r="E11" s="1">
        <v>2715.1259579359676</v>
      </c>
      <c r="F11" s="2">
        <v>2594.686934998367</v>
      </c>
      <c r="G11" s="3">
        <v>120.43902293760063</v>
      </c>
      <c r="H11" s="11">
        <f t="shared" si="0"/>
        <v>-17.887394681608193</v>
      </c>
      <c r="I11" s="12">
        <f t="shared" si="1"/>
        <v>5.887735242453266</v>
      </c>
      <c r="J11" s="13">
        <f t="shared" si="2"/>
        <v>-85.93290300401833</v>
      </c>
    </row>
    <row r="12" spans="1:10" ht="15.75">
      <c r="A12" s="4" t="s">
        <v>11</v>
      </c>
      <c r="B12" s="1">
        <v>42661.80861668358</v>
      </c>
      <c r="C12" s="2">
        <v>36490.72973364964</v>
      </c>
      <c r="D12" s="3">
        <v>6171.078883033937</v>
      </c>
      <c r="E12" s="1">
        <v>54053.747517285825</v>
      </c>
      <c r="F12" s="2">
        <v>43016.544682034895</v>
      </c>
      <c r="G12" s="3">
        <v>11037.202835250931</v>
      </c>
      <c r="H12" s="11">
        <f t="shared" si="0"/>
        <v>26.702897204754812</v>
      </c>
      <c r="I12" s="12">
        <f t="shared" si="1"/>
        <v>17.8834871103373</v>
      </c>
      <c r="J12" s="13">
        <f t="shared" si="2"/>
        <v>78.85369875266646</v>
      </c>
    </row>
    <row r="13" spans="1:10" ht="15.75">
      <c r="A13" s="4" t="s">
        <v>12</v>
      </c>
      <c r="B13" s="1">
        <v>1523.8340365531901</v>
      </c>
      <c r="C13" s="2">
        <v>967.5128237603036</v>
      </c>
      <c r="D13" s="3">
        <v>556.3212127928864</v>
      </c>
      <c r="E13" s="1">
        <v>1327.249420511232</v>
      </c>
      <c r="F13" s="2">
        <v>1182.53985646487</v>
      </c>
      <c r="G13" s="3">
        <v>144.70956404636203</v>
      </c>
      <c r="H13" s="11">
        <f t="shared" si="0"/>
        <v>-12.900657901474572</v>
      </c>
      <c r="I13" s="12">
        <f t="shared" si="1"/>
        <v>22.22472172191468</v>
      </c>
      <c r="J13" s="13">
        <f t="shared" si="2"/>
        <v>-73.98812759271213</v>
      </c>
    </row>
    <row r="14" spans="1:10" ht="15.75">
      <c r="A14" s="4" t="s">
        <v>13</v>
      </c>
      <c r="B14" s="1">
        <v>13622.577664980117</v>
      </c>
      <c r="C14" s="2">
        <v>6669.42406339393</v>
      </c>
      <c r="D14" s="3">
        <v>6953.1536015861875</v>
      </c>
      <c r="E14" s="1">
        <v>8712.498261900086</v>
      </c>
      <c r="F14" s="2">
        <v>6538.970435726247</v>
      </c>
      <c r="G14" s="3">
        <v>2173.527826173838</v>
      </c>
      <c r="H14" s="11">
        <f t="shared" si="0"/>
        <v>-36.043688087772765</v>
      </c>
      <c r="I14" s="12">
        <f t="shared" si="1"/>
        <v>-1.9559953967194215</v>
      </c>
      <c r="J14" s="13">
        <f t="shared" si="2"/>
        <v>-68.74040254657969</v>
      </c>
    </row>
    <row r="15" spans="1:10" ht="15.75">
      <c r="A15" s="4" t="s">
        <v>14</v>
      </c>
      <c r="B15" s="1">
        <v>14237.00741665081</v>
      </c>
      <c r="C15" s="2">
        <v>9402.328473440655</v>
      </c>
      <c r="D15" s="3">
        <v>4834.678943210153</v>
      </c>
      <c r="E15" s="1">
        <v>10227.271586866562</v>
      </c>
      <c r="F15" s="2">
        <v>7910.861966707849</v>
      </c>
      <c r="G15" s="3">
        <v>2316.409620158714</v>
      </c>
      <c r="H15" s="11">
        <f t="shared" si="0"/>
        <v>-28.16417602687124</v>
      </c>
      <c r="I15" s="12">
        <f t="shared" si="1"/>
        <v>-15.86273560794908</v>
      </c>
      <c r="J15" s="13">
        <f t="shared" si="2"/>
        <v>-52.087622624623485</v>
      </c>
    </row>
    <row r="16" spans="1:10" ht="15.75">
      <c r="A16" s="4" t="s">
        <v>15</v>
      </c>
      <c r="B16" s="1">
        <v>6583.380455561824</v>
      </c>
      <c r="C16" s="2">
        <v>6140.964662427774</v>
      </c>
      <c r="D16" s="3">
        <v>442.4157931340502</v>
      </c>
      <c r="E16" s="1">
        <v>8008.835024499625</v>
      </c>
      <c r="F16" s="2">
        <v>7811.694489835703</v>
      </c>
      <c r="G16" s="3">
        <v>197.1405346639221</v>
      </c>
      <c r="H16" s="11">
        <f t="shared" si="0"/>
        <v>21.652319481757083</v>
      </c>
      <c r="I16" s="12">
        <f t="shared" si="1"/>
        <v>27.20630909391069</v>
      </c>
      <c r="J16" s="13">
        <f t="shared" si="2"/>
        <v>-55.4399870611786</v>
      </c>
    </row>
    <row r="17" spans="1:10" ht="15.75">
      <c r="A17" s="4" t="s">
        <v>16</v>
      </c>
      <c r="B17" s="1">
        <v>564.4181818181819</v>
      </c>
      <c r="C17" s="2">
        <v>483.9056168088205</v>
      </c>
      <c r="D17" s="3">
        <v>80.51256500936134</v>
      </c>
      <c r="E17" s="1">
        <v>552.9878787878788</v>
      </c>
      <c r="F17" s="2">
        <v>497.67649954926844</v>
      </c>
      <c r="G17" s="3">
        <v>55.31137923861036</v>
      </c>
      <c r="H17" s="11">
        <f t="shared" si="0"/>
        <v>-2.0251479131097834</v>
      </c>
      <c r="I17" s="12">
        <f t="shared" si="1"/>
        <v>2.845778652304518</v>
      </c>
      <c r="J17" s="13">
        <f t="shared" si="2"/>
        <v>-31.300935161885345</v>
      </c>
    </row>
    <row r="18" spans="1:10" ht="15.75">
      <c r="A18" s="4" t="s">
        <v>17</v>
      </c>
      <c r="B18" s="1">
        <v>979.5420875420875</v>
      </c>
      <c r="C18" s="2">
        <v>640.0359675276023</v>
      </c>
      <c r="D18" s="3">
        <v>339.50612001448525</v>
      </c>
      <c r="E18" s="1">
        <v>907.0336700336701</v>
      </c>
      <c r="F18" s="2">
        <v>851.5505751624396</v>
      </c>
      <c r="G18" s="3">
        <v>55.48309487123045</v>
      </c>
      <c r="H18" s="11">
        <f t="shared" si="0"/>
        <v>-7.402276883309724</v>
      </c>
      <c r="I18" s="12">
        <f t="shared" si="1"/>
        <v>33.04730020906449</v>
      </c>
      <c r="J18" s="13">
        <f t="shared" si="2"/>
        <v>-83.65770405880659</v>
      </c>
    </row>
    <row r="19" spans="1:10" ht="15.75">
      <c r="A19" s="4" t="s">
        <v>18</v>
      </c>
      <c r="B19" s="1">
        <v>6.774554223911133</v>
      </c>
      <c r="C19" s="2">
        <v>3.764417849203466</v>
      </c>
      <c r="D19" s="3">
        <v>3.010136374707667</v>
      </c>
      <c r="E19" s="1">
        <v>15.903947157499687</v>
      </c>
      <c r="F19" s="2">
        <v>9.883674408084351</v>
      </c>
      <c r="G19" s="3">
        <v>6.020272749415334</v>
      </c>
      <c r="H19" s="11">
        <f t="shared" si="0"/>
        <v>134.7600540470382</v>
      </c>
      <c r="I19" s="12">
        <f t="shared" si="1"/>
        <v>162.555189248603</v>
      </c>
      <c r="J19" s="13">
        <f t="shared" si="2"/>
        <v>100</v>
      </c>
    </row>
    <row r="20" spans="1:10" ht="15.75">
      <c r="A20" s="4" t="s">
        <v>19</v>
      </c>
      <c r="B20" s="1">
        <v>2556.427559429476</v>
      </c>
      <c r="C20" s="2">
        <v>2159.7592166417335</v>
      </c>
      <c r="D20" s="3">
        <v>396.66834278774235</v>
      </c>
      <c r="E20" s="1">
        <v>2501.002741679872</v>
      </c>
      <c r="F20" s="2">
        <v>2260.3857489224924</v>
      </c>
      <c r="G20" s="3">
        <v>240.61699275737962</v>
      </c>
      <c r="H20" s="11">
        <f t="shared" si="0"/>
        <v>-2.1680574341004633</v>
      </c>
      <c r="I20" s="12">
        <f t="shared" si="1"/>
        <v>4.659155127358401</v>
      </c>
      <c r="J20" s="13">
        <f t="shared" si="2"/>
        <v>-39.34051024431409</v>
      </c>
    </row>
    <row r="21" spans="1:10" ht="15.75">
      <c r="A21" s="4" t="s">
        <v>20</v>
      </c>
      <c r="B21" s="1">
        <v>100</v>
      </c>
      <c r="C21" s="2">
        <v>29.200000000000003</v>
      </c>
      <c r="D21" s="3">
        <v>70.8</v>
      </c>
      <c r="E21" s="1">
        <v>126</v>
      </c>
      <c r="F21" s="2">
        <v>37.8</v>
      </c>
      <c r="G21" s="3">
        <v>88.2</v>
      </c>
      <c r="H21" s="11">
        <f t="shared" si="0"/>
        <v>26</v>
      </c>
      <c r="I21" s="12">
        <f t="shared" si="1"/>
        <v>29.452054794520528</v>
      </c>
      <c r="J21" s="13">
        <f t="shared" si="2"/>
        <v>24.57627118644069</v>
      </c>
    </row>
    <row r="22" spans="1:10" ht="15.75">
      <c r="A22" s="4" t="s">
        <v>21</v>
      </c>
      <c r="B22" s="1">
        <v>9217.566872315643</v>
      </c>
      <c r="C22" s="2">
        <v>8997.67510841158</v>
      </c>
      <c r="D22" s="3">
        <v>219.89176390406263</v>
      </c>
      <c r="E22" s="1">
        <v>18682.154323178274</v>
      </c>
      <c r="F22" s="2">
        <v>18029.25090025187</v>
      </c>
      <c r="G22" s="3">
        <v>652.9034229264042</v>
      </c>
      <c r="H22" s="11">
        <f t="shared" si="0"/>
        <v>102.67988919384896</v>
      </c>
      <c r="I22" s="12">
        <f t="shared" si="1"/>
        <v>100.37677158844085</v>
      </c>
      <c r="J22" s="13">
        <f t="shared" si="2"/>
        <v>196.92036269774152</v>
      </c>
    </row>
    <row r="23" spans="1:10" ht="15.75">
      <c r="A23" s="4" t="s">
        <v>22</v>
      </c>
      <c r="B23" s="1">
        <v>28917.600426488083</v>
      </c>
      <c r="C23" s="2">
        <v>7496.079506320687</v>
      </c>
      <c r="D23" s="3">
        <v>21421.520920167393</v>
      </c>
      <c r="E23" s="1">
        <v>35304.50299999857</v>
      </c>
      <c r="F23" s="2">
        <v>7548.230770081235</v>
      </c>
      <c r="G23" s="3">
        <v>27756.27222991734</v>
      </c>
      <c r="H23" s="11">
        <f t="shared" si="0"/>
        <v>22.086557941578658</v>
      </c>
      <c r="I23" s="12">
        <f t="shared" si="1"/>
        <v>0.6957138557105007</v>
      </c>
      <c r="J23" s="13">
        <f t="shared" si="2"/>
        <v>29.57190263640928</v>
      </c>
    </row>
    <row r="24" spans="1:10" ht="15.75">
      <c r="A24" s="4" t="s">
        <v>23</v>
      </c>
      <c r="B24" s="1">
        <v>384.7807816766105</v>
      </c>
      <c r="C24" s="2">
        <v>379.21324920907807</v>
      </c>
      <c r="D24" s="3">
        <v>5.5675324675324624</v>
      </c>
      <c r="E24" s="1">
        <v>431.33222941315285</v>
      </c>
      <c r="F24" s="2">
        <v>421.39067097159443</v>
      </c>
      <c r="G24" s="3">
        <v>9.941558441558433</v>
      </c>
      <c r="H24" s="11">
        <f t="shared" si="0"/>
        <v>12.098173805277668</v>
      </c>
      <c r="I24" s="12">
        <f t="shared" si="1"/>
        <v>11.122349192831594</v>
      </c>
      <c r="J24" s="13">
        <f t="shared" si="2"/>
        <v>78.56309773734547</v>
      </c>
    </row>
    <row r="25" spans="1:10" ht="16.5" thickBot="1">
      <c r="A25" s="4" t="s">
        <v>24</v>
      </c>
      <c r="B25" s="1">
        <v>1.2000000000000002</v>
      </c>
      <c r="C25" s="2">
        <v>1.2000000000000002</v>
      </c>
      <c r="D25" s="3">
        <v>0</v>
      </c>
      <c r="E25" s="1">
        <v>1.3</v>
      </c>
      <c r="F25" s="2">
        <v>1.3</v>
      </c>
      <c r="G25" s="3">
        <v>0</v>
      </c>
      <c r="H25" s="11">
        <f t="shared" si="0"/>
        <v>8.33333333333332</v>
      </c>
      <c r="I25" s="12">
        <f t="shared" si="1"/>
        <v>8.33333333333332</v>
      </c>
      <c r="J25" s="13" t="e">
        <f t="shared" si="2"/>
        <v>#DIV/0!</v>
      </c>
    </row>
    <row r="26" spans="1:10" ht="21" customHeight="1" thickBot="1">
      <c r="A26" s="23" t="s">
        <v>207</v>
      </c>
      <c r="B26" s="24">
        <f aca="true" t="shared" si="3" ref="B26:G26">SUM(B6:B25)</f>
        <v>634351.6538912907</v>
      </c>
      <c r="C26" s="24">
        <f t="shared" si="3"/>
        <v>268679.80106857046</v>
      </c>
      <c r="D26" s="24">
        <f t="shared" si="3"/>
        <v>365671.85282272054</v>
      </c>
      <c r="E26" s="24">
        <f t="shared" si="3"/>
        <v>589605.675993991</v>
      </c>
      <c r="F26" s="24">
        <f t="shared" si="3"/>
        <v>293957.1694562888</v>
      </c>
      <c r="G26" s="24">
        <f t="shared" si="3"/>
        <v>295648.5065377021</v>
      </c>
      <c r="H26" s="25">
        <f>(E26-B26)/B26*100</f>
        <v>-7.053812758714402</v>
      </c>
      <c r="I26" s="25">
        <f>(F26-C26)/C26*100</f>
        <v>9.407989840392666</v>
      </c>
      <c r="J26" s="26">
        <f>(G26-D26)/D26*100</f>
        <v>-19.149230585971864</v>
      </c>
    </row>
    <row r="27" spans="1:10" ht="15.75">
      <c r="A27" s="4" t="s">
        <v>27</v>
      </c>
      <c r="B27" s="1">
        <v>418.66666666666663</v>
      </c>
      <c r="C27" s="2">
        <v>170.33333333333331</v>
      </c>
      <c r="D27" s="3">
        <v>248.33333333333334</v>
      </c>
      <c r="E27" s="1">
        <v>207.5</v>
      </c>
      <c r="F27" s="2">
        <v>105.83333333333333</v>
      </c>
      <c r="G27" s="3">
        <v>101.66666666666666</v>
      </c>
      <c r="H27" s="11">
        <f t="shared" si="0"/>
        <v>-50.43789808917197</v>
      </c>
      <c r="I27" s="12">
        <f t="shared" si="1"/>
        <v>-37.86692759295499</v>
      </c>
      <c r="J27" s="13">
        <f t="shared" si="2"/>
        <v>-59.06040268456376</v>
      </c>
    </row>
    <row r="28" spans="1:10" ht="15.75">
      <c r="A28" s="4" t="s">
        <v>31</v>
      </c>
      <c r="B28" s="1">
        <v>7433.469682117348</v>
      </c>
      <c r="C28" s="2">
        <v>6740.302389561455</v>
      </c>
      <c r="D28" s="3">
        <v>693.1672925558935</v>
      </c>
      <c r="E28" s="1">
        <v>7243.688418988935</v>
      </c>
      <c r="F28" s="2">
        <v>6800.040103760309</v>
      </c>
      <c r="G28" s="3">
        <v>443.648315228626</v>
      </c>
      <c r="H28" s="11">
        <f>(E28-B28)/B28*100</f>
        <v>-2.553064332595165</v>
      </c>
      <c r="I28" s="12">
        <f>(F28-C28)/C28*100</f>
        <v>0.8862764716812701</v>
      </c>
      <c r="J28" s="13">
        <f>(G28-D28)/D28*100</f>
        <v>-35.99693465155059</v>
      </c>
    </row>
    <row r="29" spans="1:10" ht="15.75">
      <c r="A29" s="4" t="s">
        <v>33</v>
      </c>
      <c r="B29" s="1">
        <v>125.5420168067227</v>
      </c>
      <c r="C29" s="2">
        <v>116.26023312550828</v>
      </c>
      <c r="D29" s="3">
        <v>9.28178368121442</v>
      </c>
      <c r="E29" s="1">
        <v>114.3949579831933</v>
      </c>
      <c r="F29" s="2">
        <v>111.31964051129138</v>
      </c>
      <c r="G29" s="3">
        <v>3.075317471901912</v>
      </c>
      <c r="H29" s="11">
        <f t="shared" si="0"/>
        <v>-8.879145888416607</v>
      </c>
      <c r="I29" s="12">
        <f t="shared" si="1"/>
        <v>-4.249598062377269</v>
      </c>
      <c r="J29" s="13">
        <f t="shared" si="2"/>
        <v>-66.86717146698749</v>
      </c>
    </row>
    <row r="30" spans="1:10" ht="15.75">
      <c r="A30" s="4" t="s">
        <v>35</v>
      </c>
      <c r="B30" s="1">
        <v>3582.7333333333336</v>
      </c>
      <c r="C30" s="2">
        <v>1381.4555555555555</v>
      </c>
      <c r="D30" s="3">
        <v>2201.277777777778</v>
      </c>
      <c r="E30" s="1">
        <v>2610.9666666666667</v>
      </c>
      <c r="F30" s="2">
        <v>1055.0222222222221</v>
      </c>
      <c r="G30" s="3">
        <v>1555.9444444444443</v>
      </c>
      <c r="H30" s="11">
        <f t="shared" si="0"/>
        <v>-27.12361139539644</v>
      </c>
      <c r="I30" s="12">
        <f t="shared" si="1"/>
        <v>-23.629665972283668</v>
      </c>
      <c r="J30" s="13">
        <f t="shared" si="2"/>
        <v>-29.31630618580118</v>
      </c>
    </row>
    <row r="31" spans="1:10" ht="15.75">
      <c r="A31" s="4" t="s">
        <v>37</v>
      </c>
      <c r="B31" s="1">
        <v>822.3492063492063</v>
      </c>
      <c r="C31" s="2">
        <v>442.65291005290993</v>
      </c>
      <c r="D31" s="3">
        <v>379.6962962962963</v>
      </c>
      <c r="E31" s="1">
        <v>667.526984126984</v>
      </c>
      <c r="F31" s="2">
        <v>449.1343915343914</v>
      </c>
      <c r="G31" s="3">
        <v>218.3925925925926</v>
      </c>
      <c r="H31" s="11">
        <f t="shared" si="0"/>
        <v>-18.826822112415083</v>
      </c>
      <c r="I31" s="12">
        <f t="shared" si="1"/>
        <v>1.4642355973005443</v>
      </c>
      <c r="J31" s="13">
        <f t="shared" si="2"/>
        <v>-42.482295791958485</v>
      </c>
    </row>
    <row r="32" spans="1:10" ht="15.75">
      <c r="A32" s="4" t="s">
        <v>47</v>
      </c>
      <c r="B32" s="1">
        <v>1644.162842339008</v>
      </c>
      <c r="C32" s="2">
        <v>1416.0750783412302</v>
      </c>
      <c r="D32" s="3">
        <v>228.08776399777776</v>
      </c>
      <c r="E32" s="1">
        <v>1883.67144707624</v>
      </c>
      <c r="F32" s="2">
        <v>1663.4271271301516</v>
      </c>
      <c r="G32" s="3">
        <v>220.2443199460884</v>
      </c>
      <c r="H32" s="11">
        <f aca="true" t="shared" si="4" ref="H32:H47">(E32-B32)/B32*100</f>
        <v>14.567207004660428</v>
      </c>
      <c r="I32" s="12">
        <f t="shared" si="1"/>
        <v>17.46743887892342</v>
      </c>
      <c r="J32" s="13">
        <f t="shared" si="2"/>
        <v>-3.4387833499765312</v>
      </c>
    </row>
    <row r="33" spans="1:10" ht="15.75">
      <c r="A33" s="4" t="s">
        <v>48</v>
      </c>
      <c r="B33" s="1">
        <v>3841.355373305571</v>
      </c>
      <c r="C33" s="2">
        <v>3803.430276228113</v>
      </c>
      <c r="D33" s="3">
        <v>37.92509707745759</v>
      </c>
      <c r="E33" s="1">
        <v>2277.450516296265</v>
      </c>
      <c r="F33" s="2">
        <v>2247.020922999719</v>
      </c>
      <c r="G33" s="3">
        <v>30.429593296546084</v>
      </c>
      <c r="H33" s="11">
        <f t="shared" si="4"/>
        <v>-40.71231909125687</v>
      </c>
      <c r="I33" s="12">
        <f t="shared" si="1"/>
        <v>-40.92120113141382</v>
      </c>
      <c r="J33" s="13">
        <f t="shared" si="2"/>
        <v>-19.763967289530772</v>
      </c>
    </row>
    <row r="34" spans="1:10" ht="15.75">
      <c r="A34" s="4" t="s">
        <v>50</v>
      </c>
      <c r="B34" s="1">
        <v>3064.1556164383555</v>
      </c>
      <c r="C34" s="2">
        <v>1607.8261643835608</v>
      </c>
      <c r="D34" s="3">
        <v>1456.3294520547945</v>
      </c>
      <c r="E34" s="1">
        <v>2346.6506301369855</v>
      </c>
      <c r="F34" s="2">
        <v>1542.963301369862</v>
      </c>
      <c r="G34" s="3">
        <v>803.6873287671233</v>
      </c>
      <c r="H34" s="11">
        <f t="shared" si="4"/>
        <v>-23.416075295006312</v>
      </c>
      <c r="I34" s="12">
        <f t="shared" si="1"/>
        <v>-4.03419626142029</v>
      </c>
      <c r="J34" s="13">
        <f t="shared" si="2"/>
        <v>-44.81418145920429</v>
      </c>
    </row>
    <row r="35" spans="1:10" ht="15.75">
      <c r="A35" s="4" t="s">
        <v>41</v>
      </c>
      <c r="B35" s="1">
        <v>684</v>
      </c>
      <c r="C35" s="2">
        <v>631.1909090909091</v>
      </c>
      <c r="D35" s="3">
        <v>52.80909090909091</v>
      </c>
      <c r="E35" s="1">
        <v>851</v>
      </c>
      <c r="F35" s="2">
        <v>775.2181818181818</v>
      </c>
      <c r="G35" s="3">
        <v>75.78181818181818</v>
      </c>
      <c r="H35" s="11">
        <f t="shared" si="4"/>
        <v>24.415204678362574</v>
      </c>
      <c r="I35" s="12">
        <f t="shared" si="1"/>
        <v>22.818337630165196</v>
      </c>
      <c r="J35" s="13">
        <f t="shared" si="2"/>
        <v>43.501463246686164</v>
      </c>
    </row>
    <row r="36" spans="1:10" ht="15.75">
      <c r="A36" s="4" t="s">
        <v>46</v>
      </c>
      <c r="B36" s="1">
        <v>350</v>
      </c>
      <c r="C36" s="2">
        <v>325.6714285714286</v>
      </c>
      <c r="D36" s="3">
        <v>24.32857142857143</v>
      </c>
      <c r="E36" s="1">
        <v>301</v>
      </c>
      <c r="F36" s="2">
        <v>296.8285714285714</v>
      </c>
      <c r="G36" s="3">
        <v>4.171428571428572</v>
      </c>
      <c r="H36" s="11">
        <f t="shared" si="4"/>
        <v>-14.000000000000002</v>
      </c>
      <c r="I36" s="12">
        <f t="shared" si="1"/>
        <v>-8.856428477431246</v>
      </c>
      <c r="J36" s="13">
        <f t="shared" si="2"/>
        <v>-82.85378743394011</v>
      </c>
    </row>
    <row r="37" spans="1:10" ht="15.75">
      <c r="A37" s="4" t="s">
        <v>54</v>
      </c>
      <c r="B37" s="1">
        <v>6898.538461538461</v>
      </c>
      <c r="C37" s="2">
        <v>6775.490842490843</v>
      </c>
      <c r="D37" s="3">
        <v>123.04761904761904</v>
      </c>
      <c r="E37" s="1">
        <v>5074.8462392529755</v>
      </c>
      <c r="F37" s="2">
        <v>5018.1139945294835</v>
      </c>
      <c r="G37" s="3">
        <v>56.732244723491135</v>
      </c>
      <c r="H37" s="11">
        <f t="shared" si="4"/>
        <v>-26.43592164417359</v>
      </c>
      <c r="I37" s="12">
        <f t="shared" si="1"/>
        <v>-25.93726253661798</v>
      </c>
      <c r="J37" s="13">
        <f t="shared" si="2"/>
        <v>-53.89407356063026</v>
      </c>
    </row>
    <row r="38" spans="1:10" ht="15.75">
      <c r="A38" s="4" t="s">
        <v>59</v>
      </c>
      <c r="B38" s="1">
        <v>2215.2059139784947</v>
      </c>
      <c r="C38" s="2">
        <v>2037.2176357608264</v>
      </c>
      <c r="D38" s="3">
        <v>177.98827821766807</v>
      </c>
      <c r="E38" s="1">
        <v>2948.278494623656</v>
      </c>
      <c r="F38" s="2">
        <v>2915.098132213205</v>
      </c>
      <c r="G38" s="3">
        <v>33.18036241045091</v>
      </c>
      <c r="H38" s="11">
        <f t="shared" si="4"/>
        <v>33.09275115325817</v>
      </c>
      <c r="I38" s="12">
        <f t="shared" si="1"/>
        <v>43.09213120102029</v>
      </c>
      <c r="J38" s="13">
        <f t="shared" si="2"/>
        <v>-81.35811934206507</v>
      </c>
    </row>
    <row r="39" spans="1:10" ht="15" customHeight="1">
      <c r="A39" s="4" t="s">
        <v>51</v>
      </c>
      <c r="B39" s="1">
        <v>66</v>
      </c>
      <c r="C39" s="2">
        <v>0</v>
      </c>
      <c r="D39" s="3">
        <v>66</v>
      </c>
      <c r="E39" s="1">
        <v>27</v>
      </c>
      <c r="F39" s="2">
        <v>0</v>
      </c>
      <c r="G39" s="3">
        <v>27</v>
      </c>
      <c r="H39" s="11">
        <f t="shared" si="4"/>
        <v>-59.09090909090909</v>
      </c>
      <c r="I39" s="12" t="e">
        <f t="shared" si="1"/>
        <v>#DIV/0!</v>
      </c>
      <c r="J39" s="13">
        <f t="shared" si="2"/>
        <v>-59.09090909090909</v>
      </c>
    </row>
    <row r="40" spans="1:10" ht="15.75">
      <c r="A40" s="4" t="s">
        <v>61</v>
      </c>
      <c r="B40" s="1">
        <v>763</v>
      </c>
      <c r="C40" s="2">
        <v>146.38095238095235</v>
      </c>
      <c r="D40" s="3">
        <v>616.6190476190476</v>
      </c>
      <c r="E40" s="1">
        <v>521</v>
      </c>
      <c r="F40" s="2">
        <v>102.09523809523807</v>
      </c>
      <c r="G40" s="3">
        <v>418.9047619047619</v>
      </c>
      <c r="H40" s="11">
        <f t="shared" si="4"/>
        <v>-31.716906946264743</v>
      </c>
      <c r="I40" s="12">
        <f t="shared" si="1"/>
        <v>-30.253741054001303</v>
      </c>
      <c r="J40" s="13">
        <f t="shared" si="2"/>
        <v>-32.06425206579658</v>
      </c>
    </row>
    <row r="41" spans="1:10" ht="15.75">
      <c r="A41" s="4" t="s">
        <v>62</v>
      </c>
      <c r="B41" s="1">
        <v>7860.739388068608</v>
      </c>
      <c r="C41" s="2">
        <v>6019.218215109865</v>
      </c>
      <c r="D41" s="3">
        <v>1841.521172958743</v>
      </c>
      <c r="E41" s="1">
        <v>7585.783035391041</v>
      </c>
      <c r="F41" s="2">
        <v>6163.346047567769</v>
      </c>
      <c r="G41" s="3">
        <v>1422.436987823271</v>
      </c>
      <c r="H41" s="11">
        <f t="shared" si="4"/>
        <v>-3.4978433847445425</v>
      </c>
      <c r="I41" s="12">
        <f t="shared" si="1"/>
        <v>2.394460996547766</v>
      </c>
      <c r="J41" s="13">
        <f t="shared" si="2"/>
        <v>-22.757500228038975</v>
      </c>
    </row>
    <row r="42" spans="1:10" ht="15.75">
      <c r="A42" s="4" t="s">
        <v>63</v>
      </c>
      <c r="B42" s="1">
        <v>652</v>
      </c>
      <c r="C42" s="2">
        <v>640.8319223621722</v>
      </c>
      <c r="D42" s="3">
        <v>11.168077637827793</v>
      </c>
      <c r="E42" s="1">
        <v>360</v>
      </c>
      <c r="F42" s="2">
        <v>353.78536031385505</v>
      </c>
      <c r="G42" s="3">
        <v>6.2146396861449515</v>
      </c>
      <c r="H42" s="11">
        <f t="shared" si="4"/>
        <v>-44.785276073619634</v>
      </c>
      <c r="I42" s="12">
        <f t="shared" si="1"/>
        <v>-44.792800113676314</v>
      </c>
      <c r="J42" s="13">
        <f t="shared" si="2"/>
        <v>-44.35354151644573</v>
      </c>
    </row>
    <row r="43" spans="1:10" ht="15.75">
      <c r="A43" s="4" t="s">
        <v>64</v>
      </c>
      <c r="B43" s="1">
        <v>2784.4686387020183</v>
      </c>
      <c r="C43" s="2">
        <v>2740.042920719915</v>
      </c>
      <c r="D43" s="3">
        <v>44.42571798210375</v>
      </c>
      <c r="E43" s="1">
        <v>2067.7463395330433</v>
      </c>
      <c r="F43" s="2">
        <v>2009.3347694763647</v>
      </c>
      <c r="G43" s="3">
        <v>58.41157005667867</v>
      </c>
      <c r="H43" s="11">
        <f t="shared" si="4"/>
        <v>-25.740002570223798</v>
      </c>
      <c r="I43" s="12">
        <f t="shared" si="1"/>
        <v>-26.667762965244535</v>
      </c>
      <c r="J43" s="13">
        <f t="shared" si="2"/>
        <v>31.481431724319947</v>
      </c>
    </row>
    <row r="44" spans="1:10" ht="15.75">
      <c r="A44" s="4" t="s">
        <v>65</v>
      </c>
      <c r="B44" s="1">
        <v>4814.207492522774</v>
      </c>
      <c r="C44" s="2">
        <v>4459.851017984599</v>
      </c>
      <c r="D44" s="3">
        <v>354.3564745381763</v>
      </c>
      <c r="E44" s="1">
        <v>3199.0527685873676</v>
      </c>
      <c r="F44" s="2">
        <v>2957.9592903751827</v>
      </c>
      <c r="G44" s="3">
        <v>241.09347821218506</v>
      </c>
      <c r="H44" s="11">
        <f t="shared" si="4"/>
        <v>-33.54975302672346</v>
      </c>
      <c r="I44" s="12">
        <f t="shared" si="1"/>
        <v>-33.67582732142741</v>
      </c>
      <c r="J44" s="13">
        <f t="shared" si="2"/>
        <v>-31.963010263493562</v>
      </c>
    </row>
    <row r="45" spans="1:10" ht="15.75">
      <c r="A45" s="4" t="s">
        <v>77</v>
      </c>
      <c r="B45" s="1">
        <v>779.7549549549549</v>
      </c>
      <c r="C45" s="2">
        <v>683.3473039884803</v>
      </c>
      <c r="D45" s="3">
        <v>96.40765096647448</v>
      </c>
      <c r="E45" s="1">
        <v>635.1135135135133</v>
      </c>
      <c r="F45" s="2">
        <v>535.4396412455235</v>
      </c>
      <c r="G45" s="3">
        <v>99.67387226798988</v>
      </c>
      <c r="H45" s="11">
        <f t="shared" si="4"/>
        <v>-18.549602092595517</v>
      </c>
      <c r="I45" s="12">
        <f t="shared" si="1"/>
        <v>-21.644581295582345</v>
      </c>
      <c r="J45" s="13">
        <f t="shared" si="2"/>
        <v>3.3879274816593354</v>
      </c>
    </row>
    <row r="46" spans="1:10" ht="15.75">
      <c r="A46" s="4" t="s">
        <v>40</v>
      </c>
      <c r="B46" s="1">
        <v>910.9824175824174</v>
      </c>
      <c r="C46" s="2">
        <v>910.9824175824174</v>
      </c>
      <c r="D46" s="3">
        <v>0</v>
      </c>
      <c r="E46" s="1">
        <v>531.2329670329668</v>
      </c>
      <c r="F46" s="2">
        <v>531.2329670329668</v>
      </c>
      <c r="G46" s="3">
        <v>0</v>
      </c>
      <c r="H46" s="11">
        <f t="shared" si="4"/>
        <v>-41.685705807279675</v>
      </c>
      <c r="I46" s="12">
        <f t="shared" si="1"/>
        <v>-41.685705807279675</v>
      </c>
      <c r="J46" s="13" t="e">
        <f t="shared" si="2"/>
        <v>#DIV/0!</v>
      </c>
    </row>
    <row r="47" spans="1:10" ht="15.75">
      <c r="A47" s="4" t="s">
        <v>36</v>
      </c>
      <c r="B47" s="1">
        <v>48</v>
      </c>
      <c r="C47" s="2">
        <v>48</v>
      </c>
      <c r="D47" s="3">
        <v>0</v>
      </c>
      <c r="E47" s="1">
        <v>60</v>
      </c>
      <c r="F47" s="2">
        <v>60</v>
      </c>
      <c r="G47" s="3">
        <v>0</v>
      </c>
      <c r="H47" s="11">
        <f t="shared" si="4"/>
        <v>25</v>
      </c>
      <c r="I47" s="12">
        <f t="shared" si="1"/>
        <v>25</v>
      </c>
      <c r="J47" s="13" t="e">
        <f t="shared" si="2"/>
        <v>#DIV/0!</v>
      </c>
    </row>
    <row r="48" spans="1:10" ht="15.75">
      <c r="A48" s="4" t="s">
        <v>38</v>
      </c>
      <c r="B48" s="1">
        <v>0</v>
      </c>
      <c r="C48" s="2">
        <v>0</v>
      </c>
      <c r="D48" s="3">
        <v>0</v>
      </c>
      <c r="E48" s="1">
        <v>0</v>
      </c>
      <c r="F48" s="2">
        <v>0</v>
      </c>
      <c r="G48" s="3">
        <v>0</v>
      </c>
      <c r="H48" s="11" t="e">
        <f t="shared" si="0"/>
        <v>#DIV/0!</v>
      </c>
      <c r="I48" s="12" t="e">
        <f t="shared" si="1"/>
        <v>#DIV/0!</v>
      </c>
      <c r="J48" s="13" t="e">
        <f t="shared" si="2"/>
        <v>#DIV/0!</v>
      </c>
    </row>
    <row r="49" spans="1:10" ht="15.75">
      <c r="A49" s="4" t="s">
        <v>39</v>
      </c>
      <c r="B49" s="1">
        <v>1</v>
      </c>
      <c r="C49" s="2">
        <v>1</v>
      </c>
      <c r="D49" s="3">
        <v>0</v>
      </c>
      <c r="E49" s="1">
        <v>49</v>
      </c>
      <c r="F49" s="2">
        <v>48.81818181818181</v>
      </c>
      <c r="G49" s="3">
        <v>0.18181818181818182</v>
      </c>
      <c r="H49" s="11">
        <f t="shared" si="0"/>
        <v>4800</v>
      </c>
      <c r="I49" s="12">
        <f t="shared" si="1"/>
        <v>4781.818181818181</v>
      </c>
      <c r="J49" s="13" t="e">
        <f t="shared" si="2"/>
        <v>#DIV/0!</v>
      </c>
    </row>
    <row r="50" spans="1:10" ht="15.75">
      <c r="A50" s="4" t="s">
        <v>55</v>
      </c>
      <c r="B50" s="1">
        <v>31.631578947368425</v>
      </c>
      <c r="C50" s="2">
        <v>28.631578947368425</v>
      </c>
      <c r="D50" s="3">
        <v>0</v>
      </c>
      <c r="E50" s="1">
        <v>0</v>
      </c>
      <c r="F50" s="2">
        <v>0</v>
      </c>
      <c r="G50" s="3">
        <v>0</v>
      </c>
      <c r="H50" s="11">
        <f t="shared" si="0"/>
        <v>-100</v>
      </c>
      <c r="I50" s="12">
        <f t="shared" si="1"/>
        <v>-100</v>
      </c>
      <c r="J50" s="13" t="e">
        <f t="shared" si="2"/>
        <v>#DIV/0!</v>
      </c>
    </row>
    <row r="51" spans="1:10" ht="15.75">
      <c r="A51" s="4" t="s">
        <v>56</v>
      </c>
      <c r="B51" s="1">
        <v>0</v>
      </c>
      <c r="C51" s="2">
        <v>0</v>
      </c>
      <c r="D51" s="3">
        <v>0</v>
      </c>
      <c r="E51" s="1">
        <v>2.2334554334554335</v>
      </c>
      <c r="F51" s="2">
        <v>2.0014763244576907</v>
      </c>
      <c r="G51" s="3">
        <v>0.23197910899774252</v>
      </c>
      <c r="H51" s="11" t="e">
        <f t="shared" si="0"/>
        <v>#DIV/0!</v>
      </c>
      <c r="I51" s="12" t="e">
        <f t="shared" si="1"/>
        <v>#DIV/0!</v>
      </c>
      <c r="J51" s="13" t="e">
        <f t="shared" si="2"/>
        <v>#DIV/0!</v>
      </c>
    </row>
    <row r="52" spans="1:10" ht="15.75">
      <c r="A52" s="4" t="s">
        <v>57</v>
      </c>
      <c r="B52" s="1">
        <v>0</v>
      </c>
      <c r="C52" s="2">
        <v>0</v>
      </c>
      <c r="D52" s="3">
        <v>0</v>
      </c>
      <c r="E52" s="1">
        <v>7.633699633699633</v>
      </c>
      <c r="F52" s="2">
        <v>6.369508338452437</v>
      </c>
      <c r="G52" s="3">
        <v>1.2641912952471959</v>
      </c>
      <c r="H52" s="11" t="e">
        <f t="shared" si="0"/>
        <v>#DIV/0!</v>
      </c>
      <c r="I52" s="12" t="e">
        <f t="shared" si="1"/>
        <v>#DIV/0!</v>
      </c>
      <c r="J52" s="13" t="e">
        <f t="shared" si="2"/>
        <v>#DIV/0!</v>
      </c>
    </row>
    <row r="53" spans="1:10" ht="15.75">
      <c r="A53" s="4" t="s">
        <v>58</v>
      </c>
      <c r="B53" s="1">
        <v>2</v>
      </c>
      <c r="C53" s="2">
        <v>0</v>
      </c>
      <c r="D53" s="3">
        <v>2</v>
      </c>
      <c r="E53" s="1">
        <v>70</v>
      </c>
      <c r="F53" s="2">
        <v>18.571428571428566</v>
      </c>
      <c r="G53" s="3">
        <v>51.42857142857143</v>
      </c>
      <c r="H53" s="11">
        <f t="shared" si="0"/>
        <v>3400</v>
      </c>
      <c r="I53" s="12" t="e">
        <f t="shared" si="1"/>
        <v>#DIV/0!</v>
      </c>
      <c r="J53" s="13">
        <f t="shared" si="2"/>
        <v>2471.4285714285716</v>
      </c>
    </row>
    <row r="54" spans="1:10" ht="15.75">
      <c r="A54" s="4" t="s">
        <v>60</v>
      </c>
      <c r="B54" s="1">
        <v>0</v>
      </c>
      <c r="C54" s="2">
        <v>0</v>
      </c>
      <c r="D54" s="3">
        <v>0</v>
      </c>
      <c r="E54" s="1">
        <v>0.6666666666666665</v>
      </c>
      <c r="F54" s="2">
        <v>0.4761904761904761</v>
      </c>
      <c r="G54" s="3">
        <v>0.1904761904761904</v>
      </c>
      <c r="H54" s="11" t="e">
        <f t="shared" si="0"/>
        <v>#DIV/0!</v>
      </c>
      <c r="I54" s="12" t="e">
        <f t="shared" si="1"/>
        <v>#DIV/0!</v>
      </c>
      <c r="J54" s="13" t="e">
        <f t="shared" si="2"/>
        <v>#DIV/0!</v>
      </c>
    </row>
    <row r="55" spans="1:10" ht="15.75">
      <c r="A55" s="4" t="s">
        <v>66</v>
      </c>
      <c r="B55" s="1">
        <v>0</v>
      </c>
      <c r="C55" s="2">
        <v>0</v>
      </c>
      <c r="D55" s="3">
        <v>0</v>
      </c>
      <c r="E55" s="1">
        <v>0</v>
      </c>
      <c r="F55" s="2">
        <v>0</v>
      </c>
      <c r="G55" s="3">
        <v>0</v>
      </c>
      <c r="H55" s="11" t="e">
        <f t="shared" si="0"/>
        <v>#DIV/0!</v>
      </c>
      <c r="I55" s="12" t="e">
        <f t="shared" si="1"/>
        <v>#DIV/0!</v>
      </c>
      <c r="J55" s="13" t="e">
        <f t="shared" si="2"/>
        <v>#DIV/0!</v>
      </c>
    </row>
    <row r="56" spans="1:10" ht="15.75">
      <c r="A56" s="4" t="s">
        <v>67</v>
      </c>
      <c r="B56" s="1">
        <v>0</v>
      </c>
      <c r="C56" s="2">
        <v>0</v>
      </c>
      <c r="D56" s="3">
        <v>0</v>
      </c>
      <c r="E56" s="1">
        <v>1</v>
      </c>
      <c r="F56" s="2">
        <v>0</v>
      </c>
      <c r="G56" s="3">
        <v>1</v>
      </c>
      <c r="H56" s="11" t="e">
        <f t="shared" si="0"/>
        <v>#DIV/0!</v>
      </c>
      <c r="I56" s="12" t="e">
        <f t="shared" si="1"/>
        <v>#DIV/0!</v>
      </c>
      <c r="J56" s="13" t="e">
        <f t="shared" si="2"/>
        <v>#DIV/0!</v>
      </c>
    </row>
    <row r="57" spans="1:10" ht="15.75">
      <c r="A57" s="4" t="s">
        <v>68</v>
      </c>
      <c r="B57" s="1">
        <v>0</v>
      </c>
      <c r="C57" s="2">
        <v>0</v>
      </c>
      <c r="D57" s="3">
        <v>0</v>
      </c>
      <c r="E57" s="1">
        <v>10</v>
      </c>
      <c r="F57" s="2">
        <v>10</v>
      </c>
      <c r="G57" s="3">
        <v>0</v>
      </c>
      <c r="H57" s="11" t="e">
        <f t="shared" si="0"/>
        <v>#DIV/0!</v>
      </c>
      <c r="I57" s="12" t="e">
        <f t="shared" si="1"/>
        <v>#DIV/0!</v>
      </c>
      <c r="J57" s="13" t="e">
        <f t="shared" si="2"/>
        <v>#DIV/0!</v>
      </c>
    </row>
    <row r="58" spans="1:10" ht="15.75">
      <c r="A58" s="4" t="s">
        <v>69</v>
      </c>
      <c r="B58" s="1">
        <v>0</v>
      </c>
      <c r="C58" s="2">
        <v>0</v>
      </c>
      <c r="D58" s="3">
        <v>0</v>
      </c>
      <c r="E58" s="1">
        <v>1</v>
      </c>
      <c r="F58" s="2">
        <v>1</v>
      </c>
      <c r="G58" s="3">
        <v>0</v>
      </c>
      <c r="H58" s="11" t="e">
        <f aca="true" t="shared" si="5" ref="H58:H125">(E58-B58)/B58*100</f>
        <v>#DIV/0!</v>
      </c>
      <c r="I58" s="12" t="e">
        <f aca="true" t="shared" si="6" ref="I58:I125">(F58-C58)/C58*100</f>
        <v>#DIV/0!</v>
      </c>
      <c r="J58" s="13" t="e">
        <f aca="true" t="shared" si="7" ref="J58:J125">(G58-D58)/D58*100</f>
        <v>#DIV/0!</v>
      </c>
    </row>
    <row r="59" spans="1:10" ht="15.75">
      <c r="A59" s="4" t="s">
        <v>70</v>
      </c>
      <c r="B59" s="1">
        <v>0</v>
      </c>
      <c r="C59" s="2">
        <v>0</v>
      </c>
      <c r="D59" s="3">
        <v>0</v>
      </c>
      <c r="E59" s="1">
        <v>0</v>
      </c>
      <c r="F59" s="2">
        <v>0</v>
      </c>
      <c r="G59" s="3">
        <v>0</v>
      </c>
      <c r="H59" s="11" t="e">
        <f t="shared" si="5"/>
        <v>#DIV/0!</v>
      </c>
      <c r="I59" s="12" t="e">
        <f t="shared" si="6"/>
        <v>#DIV/0!</v>
      </c>
      <c r="J59" s="13" t="e">
        <f t="shared" si="7"/>
        <v>#DIV/0!</v>
      </c>
    </row>
    <row r="60" spans="1:10" ht="15.75">
      <c r="A60" s="4" t="s">
        <v>71</v>
      </c>
      <c r="B60" s="1">
        <v>0</v>
      </c>
      <c r="C60" s="2">
        <v>0</v>
      </c>
      <c r="D60" s="3">
        <v>0</v>
      </c>
      <c r="E60" s="1">
        <v>0</v>
      </c>
      <c r="F60" s="2">
        <v>0</v>
      </c>
      <c r="G60" s="3">
        <v>0</v>
      </c>
      <c r="H60" s="11" t="e">
        <f t="shared" si="5"/>
        <v>#DIV/0!</v>
      </c>
      <c r="I60" s="12" t="e">
        <f t="shared" si="6"/>
        <v>#DIV/0!</v>
      </c>
      <c r="J60" s="13" t="e">
        <f t="shared" si="7"/>
        <v>#DIV/0!</v>
      </c>
    </row>
    <row r="61" spans="1:10" ht="15.75">
      <c r="A61" s="4" t="s">
        <v>72</v>
      </c>
      <c r="B61" s="1">
        <v>0</v>
      </c>
      <c r="C61" s="2">
        <v>0</v>
      </c>
      <c r="D61" s="3">
        <v>0</v>
      </c>
      <c r="E61" s="1">
        <v>0</v>
      </c>
      <c r="F61" s="2">
        <v>0</v>
      </c>
      <c r="G61" s="3">
        <v>0</v>
      </c>
      <c r="H61" s="11" t="e">
        <f t="shared" si="5"/>
        <v>#DIV/0!</v>
      </c>
      <c r="I61" s="12" t="e">
        <f t="shared" si="6"/>
        <v>#DIV/0!</v>
      </c>
      <c r="J61" s="13" t="e">
        <f t="shared" si="7"/>
        <v>#DIV/0!</v>
      </c>
    </row>
    <row r="62" spans="1:10" ht="15.75">
      <c r="A62" s="4" t="s">
        <v>73</v>
      </c>
      <c r="B62" s="1">
        <v>41</v>
      </c>
      <c r="C62" s="2">
        <v>27</v>
      </c>
      <c r="D62" s="3">
        <v>14</v>
      </c>
      <c r="E62" s="1">
        <v>142</v>
      </c>
      <c r="F62" s="2">
        <v>126</v>
      </c>
      <c r="G62" s="3">
        <v>16</v>
      </c>
      <c r="H62" s="11">
        <f t="shared" si="5"/>
        <v>246.34146341463415</v>
      </c>
      <c r="I62" s="12">
        <f t="shared" si="6"/>
        <v>366.66666666666663</v>
      </c>
      <c r="J62" s="13">
        <f t="shared" si="7"/>
        <v>14.285714285714285</v>
      </c>
    </row>
    <row r="63" spans="1:10" ht="15.75">
      <c r="A63" s="4" t="s">
        <v>74</v>
      </c>
      <c r="B63" s="1">
        <v>0</v>
      </c>
      <c r="C63" s="2">
        <v>0</v>
      </c>
      <c r="D63" s="3">
        <v>0</v>
      </c>
      <c r="E63" s="1">
        <v>0</v>
      </c>
      <c r="F63" s="2">
        <v>0</v>
      </c>
      <c r="G63" s="3">
        <v>0</v>
      </c>
      <c r="H63" s="11" t="e">
        <f t="shared" si="5"/>
        <v>#DIV/0!</v>
      </c>
      <c r="I63" s="12" t="e">
        <f t="shared" si="6"/>
        <v>#DIV/0!</v>
      </c>
      <c r="J63" s="13" t="e">
        <f t="shared" si="7"/>
        <v>#DIV/0!</v>
      </c>
    </row>
    <row r="64" spans="1:10" ht="15.75">
      <c r="A64" s="4" t="s">
        <v>75</v>
      </c>
      <c r="B64" s="1">
        <v>0</v>
      </c>
      <c r="C64" s="2">
        <v>0</v>
      </c>
      <c r="D64" s="3">
        <v>0</v>
      </c>
      <c r="E64" s="1">
        <v>0</v>
      </c>
      <c r="F64" s="2">
        <v>0</v>
      </c>
      <c r="G64" s="3">
        <v>0</v>
      </c>
      <c r="H64" s="11" t="e">
        <f t="shared" si="5"/>
        <v>#DIV/0!</v>
      </c>
      <c r="I64" s="12" t="e">
        <f t="shared" si="6"/>
        <v>#DIV/0!</v>
      </c>
      <c r="J64" s="13" t="e">
        <f t="shared" si="7"/>
        <v>#DIV/0!</v>
      </c>
    </row>
    <row r="65" spans="1:10" ht="15.75">
      <c r="A65" s="4" t="s">
        <v>76</v>
      </c>
      <c r="B65" s="1">
        <v>0</v>
      </c>
      <c r="C65" s="2">
        <v>0</v>
      </c>
      <c r="D65" s="3">
        <v>0</v>
      </c>
      <c r="E65" s="1">
        <v>0</v>
      </c>
      <c r="F65" s="2">
        <v>0</v>
      </c>
      <c r="G65" s="3">
        <v>0</v>
      </c>
      <c r="H65" s="11" t="e">
        <f t="shared" si="5"/>
        <v>#DIV/0!</v>
      </c>
      <c r="I65" s="12" t="e">
        <f t="shared" si="6"/>
        <v>#DIV/0!</v>
      </c>
      <c r="J65" s="13" t="e">
        <f t="shared" si="7"/>
        <v>#DIV/0!</v>
      </c>
    </row>
    <row r="66" spans="1:10" ht="15.75">
      <c r="A66" s="4" t="s">
        <v>34</v>
      </c>
      <c r="B66" s="1">
        <v>0</v>
      </c>
      <c r="C66" s="2">
        <v>0</v>
      </c>
      <c r="D66" s="3">
        <v>0</v>
      </c>
      <c r="E66" s="1">
        <v>0</v>
      </c>
      <c r="F66" s="2">
        <v>0</v>
      </c>
      <c r="G66" s="3">
        <v>0</v>
      </c>
      <c r="H66" s="11" t="e">
        <f aca="true" t="shared" si="8" ref="H66:J69">(E66-B66)/B66*100</f>
        <v>#DIV/0!</v>
      </c>
      <c r="I66" s="12" t="e">
        <f t="shared" si="8"/>
        <v>#DIV/0!</v>
      </c>
      <c r="J66" s="13" t="e">
        <f t="shared" si="8"/>
        <v>#DIV/0!</v>
      </c>
    </row>
    <row r="67" spans="1:10" ht="16.5" thickBot="1">
      <c r="A67" s="4" t="s">
        <v>200</v>
      </c>
      <c r="B67" s="1">
        <v>4.989010989010989</v>
      </c>
      <c r="C67" s="2">
        <v>4.202534525515892</v>
      </c>
      <c r="D67" s="3">
        <v>0.786476463495097</v>
      </c>
      <c r="E67" s="1">
        <v>0</v>
      </c>
      <c r="F67" s="2">
        <v>0</v>
      </c>
      <c r="G67" s="3">
        <v>0</v>
      </c>
      <c r="H67" s="11">
        <f t="shared" si="8"/>
        <v>-100</v>
      </c>
      <c r="I67" s="12">
        <f t="shared" si="8"/>
        <v>-100</v>
      </c>
      <c r="J67" s="13">
        <f t="shared" si="8"/>
        <v>-100</v>
      </c>
    </row>
    <row r="68" spans="1:10" ht="21" customHeight="1" thickBot="1">
      <c r="A68" s="23" t="s">
        <v>208</v>
      </c>
      <c r="B68" s="24">
        <f aca="true" t="shared" si="9" ref="B68:G68">SUM(B27:B67)</f>
        <v>49839.95259464032</v>
      </c>
      <c r="C68" s="24">
        <f t="shared" si="9"/>
        <v>41157.395620096955</v>
      </c>
      <c r="D68" s="24">
        <f t="shared" si="9"/>
        <v>8679.556974543362</v>
      </c>
      <c r="E68" s="24">
        <f t="shared" si="9"/>
        <v>41797.436800943644</v>
      </c>
      <c r="F68" s="24">
        <f t="shared" si="9"/>
        <v>35906.45002248632</v>
      </c>
      <c r="G68" s="24">
        <f t="shared" si="9"/>
        <v>5890.986778457321</v>
      </c>
      <c r="H68" s="25">
        <f t="shared" si="8"/>
        <v>-16.13668427638423</v>
      </c>
      <c r="I68" s="25">
        <f t="shared" si="8"/>
        <v>-12.758206680712863</v>
      </c>
      <c r="J68" s="26">
        <f t="shared" si="8"/>
        <v>-32.1280245554555</v>
      </c>
    </row>
    <row r="69" spans="1:10" ht="15.75">
      <c r="A69" s="4" t="s">
        <v>88</v>
      </c>
      <c r="B69" s="1">
        <v>1123.102155965361</v>
      </c>
      <c r="C69" s="2">
        <v>1074.7823966284914</v>
      </c>
      <c r="D69" s="3">
        <v>48.31975933686949</v>
      </c>
      <c r="E69" s="1">
        <v>1594.7812065329563</v>
      </c>
      <c r="F69" s="2">
        <v>1542.9974877486716</v>
      </c>
      <c r="G69" s="3">
        <v>51.78371878428483</v>
      </c>
      <c r="H69" s="11">
        <f t="shared" si="8"/>
        <v>41.99787597791265</v>
      </c>
      <c r="I69" s="12">
        <f t="shared" si="8"/>
        <v>43.563710439334926</v>
      </c>
      <c r="J69" s="13">
        <f t="shared" si="8"/>
        <v>7.16882595226883</v>
      </c>
    </row>
    <row r="70" spans="1:10" ht="15.75">
      <c r="A70" s="4" t="s">
        <v>80</v>
      </c>
      <c r="B70" s="1">
        <v>191</v>
      </c>
      <c r="C70" s="2">
        <v>191</v>
      </c>
      <c r="D70" s="3">
        <v>0</v>
      </c>
      <c r="E70" s="1">
        <v>319</v>
      </c>
      <c r="F70" s="2">
        <v>319</v>
      </c>
      <c r="G70" s="3">
        <v>0</v>
      </c>
      <c r="H70" s="11">
        <f t="shared" si="5"/>
        <v>67.01570680628272</v>
      </c>
      <c r="I70" s="12">
        <f t="shared" si="6"/>
        <v>67.01570680628272</v>
      </c>
      <c r="J70" s="13" t="e">
        <f t="shared" si="7"/>
        <v>#DIV/0!</v>
      </c>
    </row>
    <row r="71" spans="1:10" ht="15.75">
      <c r="A71" s="4" t="s">
        <v>107</v>
      </c>
      <c r="B71" s="1">
        <v>40.83695652173913</v>
      </c>
      <c r="C71" s="2">
        <v>38.95017592359889</v>
      </c>
      <c r="D71" s="3">
        <v>1.8867805981402364</v>
      </c>
      <c r="E71" s="1">
        <v>241.6630434782609</v>
      </c>
      <c r="F71" s="2">
        <v>214.61918823825084</v>
      </c>
      <c r="G71" s="3">
        <v>27.043855240010053</v>
      </c>
      <c r="H71" s="11">
        <f aca="true" t="shared" si="10" ref="H71:J74">(E71-B71)/B71*100</f>
        <v>491.7753526750067</v>
      </c>
      <c r="I71" s="12">
        <f t="shared" si="10"/>
        <v>451.0095478367755</v>
      </c>
      <c r="J71" s="13">
        <f t="shared" si="10"/>
        <v>1333.3333333333333</v>
      </c>
    </row>
    <row r="72" spans="1:10" ht="15.75">
      <c r="A72" s="4" t="s">
        <v>118</v>
      </c>
      <c r="B72" s="1">
        <v>66</v>
      </c>
      <c r="C72" s="2">
        <v>66</v>
      </c>
      <c r="D72" s="3">
        <v>0</v>
      </c>
      <c r="E72" s="1">
        <v>116</v>
      </c>
      <c r="F72" s="2">
        <v>110.95081967213115</v>
      </c>
      <c r="G72" s="3">
        <v>5.049180327868852</v>
      </c>
      <c r="H72" s="11">
        <f t="shared" si="10"/>
        <v>75.75757575757575</v>
      </c>
      <c r="I72" s="12">
        <f t="shared" si="10"/>
        <v>68.10730253353205</v>
      </c>
      <c r="J72" s="13" t="e">
        <f t="shared" si="10"/>
        <v>#DIV/0!</v>
      </c>
    </row>
    <row r="73" spans="1:10" ht="15.75">
      <c r="A73" s="4" t="s">
        <v>78</v>
      </c>
      <c r="B73" s="1">
        <v>0</v>
      </c>
      <c r="C73" s="2">
        <v>0</v>
      </c>
      <c r="D73" s="3">
        <v>0</v>
      </c>
      <c r="E73" s="1">
        <v>0</v>
      </c>
      <c r="F73" s="2">
        <v>0</v>
      </c>
      <c r="G73" s="3">
        <v>0</v>
      </c>
      <c r="H73" s="11" t="e">
        <f t="shared" si="10"/>
        <v>#DIV/0!</v>
      </c>
      <c r="I73" s="12" t="e">
        <f t="shared" si="10"/>
        <v>#DIV/0!</v>
      </c>
      <c r="J73" s="13" t="e">
        <f t="shared" si="10"/>
        <v>#DIV/0!</v>
      </c>
    </row>
    <row r="74" spans="1:10" ht="15.75">
      <c r="A74" s="4" t="s">
        <v>79</v>
      </c>
      <c r="B74" s="1">
        <v>0</v>
      </c>
      <c r="C74" s="2">
        <v>0</v>
      </c>
      <c r="D74" s="3">
        <v>0</v>
      </c>
      <c r="E74" s="1">
        <v>0</v>
      </c>
      <c r="F74" s="2">
        <v>0</v>
      </c>
      <c r="G74" s="3">
        <v>0</v>
      </c>
      <c r="H74" s="11" t="e">
        <f t="shared" si="10"/>
        <v>#DIV/0!</v>
      </c>
      <c r="I74" s="12" t="e">
        <f t="shared" si="10"/>
        <v>#DIV/0!</v>
      </c>
      <c r="J74" s="13" t="e">
        <f t="shared" si="10"/>
        <v>#DIV/0!</v>
      </c>
    </row>
    <row r="75" spans="1:10" ht="15.75">
      <c r="A75" s="4" t="s">
        <v>81</v>
      </c>
      <c r="B75" s="1">
        <v>8</v>
      </c>
      <c r="C75" s="2">
        <v>8</v>
      </c>
      <c r="D75" s="3">
        <v>0</v>
      </c>
      <c r="E75" s="1">
        <v>70</v>
      </c>
      <c r="F75" s="2">
        <v>70</v>
      </c>
      <c r="G75" s="3">
        <v>0</v>
      </c>
      <c r="H75" s="11">
        <f t="shared" si="5"/>
        <v>775</v>
      </c>
      <c r="I75" s="12">
        <f t="shared" si="6"/>
        <v>775</v>
      </c>
      <c r="J75" s="13" t="e">
        <f t="shared" si="7"/>
        <v>#DIV/0!</v>
      </c>
    </row>
    <row r="76" spans="1:10" ht="15.75">
      <c r="A76" s="4" t="s">
        <v>82</v>
      </c>
      <c r="B76" s="1">
        <v>0</v>
      </c>
      <c r="C76" s="2">
        <v>0</v>
      </c>
      <c r="D76" s="3">
        <v>0</v>
      </c>
      <c r="E76" s="1">
        <v>3</v>
      </c>
      <c r="F76" s="2">
        <v>3</v>
      </c>
      <c r="G76" s="3">
        <v>0</v>
      </c>
      <c r="H76" s="11" t="e">
        <f t="shared" si="5"/>
        <v>#DIV/0!</v>
      </c>
      <c r="I76" s="12" t="e">
        <f t="shared" si="6"/>
        <v>#DIV/0!</v>
      </c>
      <c r="J76" s="13" t="e">
        <f t="shared" si="7"/>
        <v>#DIV/0!</v>
      </c>
    </row>
    <row r="77" spans="1:10" ht="15.75">
      <c r="A77" s="4" t="s">
        <v>83</v>
      </c>
      <c r="B77" s="1">
        <v>0</v>
      </c>
      <c r="C77" s="2">
        <v>0</v>
      </c>
      <c r="D77" s="3">
        <v>0</v>
      </c>
      <c r="E77" s="1">
        <v>5.934782608695653</v>
      </c>
      <c r="F77" s="2">
        <v>5.180070369439559</v>
      </c>
      <c r="G77" s="3">
        <v>0.7547122392560945</v>
      </c>
      <c r="H77" s="11" t="e">
        <f t="shared" si="5"/>
        <v>#DIV/0!</v>
      </c>
      <c r="I77" s="12" t="e">
        <f t="shared" si="6"/>
        <v>#DIV/0!</v>
      </c>
      <c r="J77" s="13" t="e">
        <f t="shared" si="7"/>
        <v>#DIV/0!</v>
      </c>
    </row>
    <row r="78" spans="1:10" ht="15.75">
      <c r="A78" s="4" t="s">
        <v>84</v>
      </c>
      <c r="B78" s="1">
        <v>0</v>
      </c>
      <c r="C78" s="2">
        <v>0</v>
      </c>
      <c r="D78" s="3">
        <v>0</v>
      </c>
      <c r="E78" s="1">
        <v>2</v>
      </c>
      <c r="F78" s="2">
        <v>2</v>
      </c>
      <c r="G78" s="3">
        <v>0</v>
      </c>
      <c r="H78" s="11" t="e">
        <f t="shared" si="5"/>
        <v>#DIV/0!</v>
      </c>
      <c r="I78" s="12" t="e">
        <f t="shared" si="6"/>
        <v>#DIV/0!</v>
      </c>
      <c r="J78" s="13" t="e">
        <f t="shared" si="7"/>
        <v>#DIV/0!</v>
      </c>
    </row>
    <row r="79" spans="1:10" ht="15.75">
      <c r="A79" s="4" t="s">
        <v>85</v>
      </c>
      <c r="B79" s="1">
        <v>0</v>
      </c>
      <c r="C79" s="2">
        <v>0</v>
      </c>
      <c r="D79" s="3">
        <v>0</v>
      </c>
      <c r="E79" s="1">
        <v>1</v>
      </c>
      <c r="F79" s="2">
        <v>1</v>
      </c>
      <c r="G79" s="3">
        <v>0</v>
      </c>
      <c r="H79" s="11" t="e">
        <f t="shared" si="5"/>
        <v>#DIV/0!</v>
      </c>
      <c r="I79" s="12" t="e">
        <f t="shared" si="6"/>
        <v>#DIV/0!</v>
      </c>
      <c r="J79" s="13" t="e">
        <f t="shared" si="7"/>
        <v>#DIV/0!</v>
      </c>
    </row>
    <row r="80" spans="1:10" ht="15.75">
      <c r="A80" s="4" t="s">
        <v>86</v>
      </c>
      <c r="B80" s="1">
        <v>10</v>
      </c>
      <c r="C80" s="2">
        <v>10</v>
      </c>
      <c r="D80" s="3">
        <v>0</v>
      </c>
      <c r="E80" s="1">
        <v>12</v>
      </c>
      <c r="F80" s="2">
        <v>12</v>
      </c>
      <c r="G80" s="3">
        <v>0</v>
      </c>
      <c r="H80" s="11">
        <f t="shared" si="5"/>
        <v>20</v>
      </c>
      <c r="I80" s="12">
        <f t="shared" si="6"/>
        <v>20</v>
      </c>
      <c r="J80" s="13" t="e">
        <f t="shared" si="7"/>
        <v>#DIV/0!</v>
      </c>
    </row>
    <row r="81" spans="1:10" ht="15.75">
      <c r="A81" s="4" t="s">
        <v>87</v>
      </c>
      <c r="B81" s="1">
        <v>0</v>
      </c>
      <c r="C81" s="2">
        <v>0</v>
      </c>
      <c r="D81" s="3">
        <v>0</v>
      </c>
      <c r="E81" s="1">
        <v>0.9891304347826089</v>
      </c>
      <c r="F81" s="2">
        <v>0.8633450615732597</v>
      </c>
      <c r="G81" s="3">
        <v>0.1257853732093491</v>
      </c>
      <c r="H81" s="11" t="e">
        <f t="shared" si="5"/>
        <v>#DIV/0!</v>
      </c>
      <c r="I81" s="12" t="e">
        <f t="shared" si="6"/>
        <v>#DIV/0!</v>
      </c>
      <c r="J81" s="13" t="e">
        <f t="shared" si="7"/>
        <v>#DIV/0!</v>
      </c>
    </row>
    <row r="82" spans="1:10" ht="15.75">
      <c r="A82" s="4" t="s">
        <v>89</v>
      </c>
      <c r="B82" s="1">
        <v>0</v>
      </c>
      <c r="C82" s="2">
        <v>0</v>
      </c>
      <c r="D82" s="3">
        <v>0</v>
      </c>
      <c r="E82" s="1">
        <v>3</v>
      </c>
      <c r="F82" s="2">
        <v>3</v>
      </c>
      <c r="G82" s="3">
        <v>0</v>
      </c>
      <c r="H82" s="11" t="e">
        <f t="shared" si="5"/>
        <v>#DIV/0!</v>
      </c>
      <c r="I82" s="12" t="e">
        <f t="shared" si="6"/>
        <v>#DIV/0!</v>
      </c>
      <c r="J82" s="13" t="e">
        <f t="shared" si="7"/>
        <v>#DIV/0!</v>
      </c>
    </row>
    <row r="83" spans="1:10" ht="15.75">
      <c r="A83" s="4" t="s">
        <v>90</v>
      </c>
      <c r="B83" s="1">
        <v>0</v>
      </c>
      <c r="C83" s="2">
        <v>0</v>
      </c>
      <c r="D83" s="3">
        <v>0</v>
      </c>
      <c r="E83" s="1">
        <v>2</v>
      </c>
      <c r="F83" s="2">
        <v>2</v>
      </c>
      <c r="G83" s="3">
        <v>0</v>
      </c>
      <c r="H83" s="11" t="e">
        <f t="shared" si="5"/>
        <v>#DIV/0!</v>
      </c>
      <c r="I83" s="12" t="e">
        <f t="shared" si="6"/>
        <v>#DIV/0!</v>
      </c>
      <c r="J83" s="13" t="e">
        <f t="shared" si="7"/>
        <v>#DIV/0!</v>
      </c>
    </row>
    <row r="84" spans="1:10" ht="15.75">
      <c r="A84" s="4" t="s">
        <v>91</v>
      </c>
      <c r="B84" s="1">
        <v>0</v>
      </c>
      <c r="C84" s="2">
        <v>0</v>
      </c>
      <c r="D84" s="3">
        <v>0</v>
      </c>
      <c r="E84" s="1">
        <v>9</v>
      </c>
      <c r="F84" s="2">
        <v>9</v>
      </c>
      <c r="G84" s="3">
        <v>0</v>
      </c>
      <c r="H84" s="11" t="e">
        <f t="shared" si="5"/>
        <v>#DIV/0!</v>
      </c>
      <c r="I84" s="12" t="e">
        <f t="shared" si="6"/>
        <v>#DIV/0!</v>
      </c>
      <c r="J84" s="13" t="e">
        <f t="shared" si="7"/>
        <v>#DIV/0!</v>
      </c>
    </row>
    <row r="85" spans="1:10" ht="15.75">
      <c r="A85" s="4" t="s">
        <v>92</v>
      </c>
      <c r="B85" s="1">
        <v>0</v>
      </c>
      <c r="C85" s="2">
        <v>0</v>
      </c>
      <c r="D85" s="3">
        <v>0</v>
      </c>
      <c r="E85" s="1">
        <v>8</v>
      </c>
      <c r="F85" s="2">
        <v>8</v>
      </c>
      <c r="G85" s="3">
        <v>0</v>
      </c>
      <c r="H85" s="11" t="e">
        <f t="shared" si="5"/>
        <v>#DIV/0!</v>
      </c>
      <c r="I85" s="12" t="e">
        <f t="shared" si="6"/>
        <v>#DIV/0!</v>
      </c>
      <c r="J85" s="13" t="e">
        <f t="shared" si="7"/>
        <v>#DIV/0!</v>
      </c>
    </row>
    <row r="86" spans="1:10" ht="15.75">
      <c r="A86" s="4" t="s">
        <v>93</v>
      </c>
      <c r="B86" s="1">
        <v>0</v>
      </c>
      <c r="C86" s="2">
        <v>0</v>
      </c>
      <c r="D86" s="3">
        <v>0</v>
      </c>
      <c r="E86" s="1">
        <v>0</v>
      </c>
      <c r="F86" s="2">
        <v>0</v>
      </c>
      <c r="G86" s="3">
        <v>0</v>
      </c>
      <c r="H86" s="11" t="e">
        <f t="shared" si="5"/>
        <v>#DIV/0!</v>
      </c>
      <c r="I86" s="12" t="e">
        <f t="shared" si="6"/>
        <v>#DIV/0!</v>
      </c>
      <c r="J86" s="13" t="e">
        <f t="shared" si="7"/>
        <v>#DIV/0!</v>
      </c>
    </row>
    <row r="87" spans="1:10" ht="15.75">
      <c r="A87" s="4" t="s">
        <v>94</v>
      </c>
      <c r="B87" s="1">
        <v>7</v>
      </c>
      <c r="C87" s="2">
        <v>7</v>
      </c>
      <c r="D87" s="3">
        <v>0</v>
      </c>
      <c r="E87" s="1">
        <v>17</v>
      </c>
      <c r="F87" s="2">
        <v>17</v>
      </c>
      <c r="G87" s="3">
        <v>0</v>
      </c>
      <c r="H87" s="11">
        <f t="shared" si="5"/>
        <v>142.85714285714286</v>
      </c>
      <c r="I87" s="12">
        <f t="shared" si="6"/>
        <v>142.85714285714286</v>
      </c>
      <c r="J87" s="13" t="e">
        <f t="shared" si="7"/>
        <v>#DIV/0!</v>
      </c>
    </row>
    <row r="88" spans="1:10" ht="15.75">
      <c r="A88" s="4" t="s">
        <v>95</v>
      </c>
      <c r="B88" s="1">
        <v>0</v>
      </c>
      <c r="C88" s="2">
        <v>0</v>
      </c>
      <c r="D88" s="3">
        <v>0</v>
      </c>
      <c r="E88" s="1">
        <v>1</v>
      </c>
      <c r="F88" s="2">
        <v>1</v>
      </c>
      <c r="G88" s="3">
        <v>0</v>
      </c>
      <c r="H88" s="11" t="e">
        <f t="shared" si="5"/>
        <v>#DIV/0!</v>
      </c>
      <c r="I88" s="12" t="e">
        <f t="shared" si="6"/>
        <v>#DIV/0!</v>
      </c>
      <c r="J88" s="13" t="e">
        <f t="shared" si="7"/>
        <v>#DIV/0!</v>
      </c>
    </row>
    <row r="89" spans="1:10" ht="15.75">
      <c r="A89" s="4" t="s">
        <v>96</v>
      </c>
      <c r="B89" s="1">
        <v>0</v>
      </c>
      <c r="C89" s="2">
        <v>0</v>
      </c>
      <c r="D89" s="3">
        <v>0</v>
      </c>
      <c r="E89" s="1">
        <v>3.9673913043478266</v>
      </c>
      <c r="F89" s="2">
        <v>3.5900351847197793</v>
      </c>
      <c r="G89" s="3">
        <v>0.37735611962804727</v>
      </c>
      <c r="H89" s="11" t="e">
        <f t="shared" si="5"/>
        <v>#DIV/0!</v>
      </c>
      <c r="I89" s="12" t="e">
        <f t="shared" si="6"/>
        <v>#DIV/0!</v>
      </c>
      <c r="J89" s="13" t="e">
        <f t="shared" si="7"/>
        <v>#DIV/0!</v>
      </c>
    </row>
    <row r="90" spans="1:10" ht="15.75">
      <c r="A90" s="4" t="s">
        <v>97</v>
      </c>
      <c r="B90" s="1">
        <v>0</v>
      </c>
      <c r="C90" s="2">
        <v>0</v>
      </c>
      <c r="D90" s="3">
        <v>0</v>
      </c>
      <c r="E90" s="1">
        <v>1</v>
      </c>
      <c r="F90" s="2">
        <v>1</v>
      </c>
      <c r="G90" s="3">
        <v>0</v>
      </c>
      <c r="H90" s="11" t="e">
        <f t="shared" si="5"/>
        <v>#DIV/0!</v>
      </c>
      <c r="I90" s="12" t="e">
        <f t="shared" si="6"/>
        <v>#DIV/0!</v>
      </c>
      <c r="J90" s="13" t="e">
        <f t="shared" si="7"/>
        <v>#DIV/0!</v>
      </c>
    </row>
    <row r="91" spans="1:10" ht="15.75">
      <c r="A91" s="4" t="s">
        <v>98</v>
      </c>
      <c r="B91" s="1">
        <v>0</v>
      </c>
      <c r="C91" s="2">
        <v>0</v>
      </c>
      <c r="D91" s="3">
        <v>0</v>
      </c>
      <c r="E91" s="1">
        <v>0</v>
      </c>
      <c r="F91" s="2">
        <v>0</v>
      </c>
      <c r="G91" s="3">
        <v>0</v>
      </c>
      <c r="H91" s="11" t="e">
        <f t="shared" si="5"/>
        <v>#DIV/0!</v>
      </c>
      <c r="I91" s="12" t="e">
        <f t="shared" si="6"/>
        <v>#DIV/0!</v>
      </c>
      <c r="J91" s="13" t="e">
        <f t="shared" si="7"/>
        <v>#DIV/0!</v>
      </c>
    </row>
    <row r="92" spans="1:10" ht="15.75">
      <c r="A92" s="4" t="s">
        <v>99</v>
      </c>
      <c r="B92" s="1">
        <v>0</v>
      </c>
      <c r="C92" s="2">
        <v>0</v>
      </c>
      <c r="D92" s="3">
        <v>0</v>
      </c>
      <c r="E92" s="1">
        <v>1</v>
      </c>
      <c r="F92" s="2">
        <v>0</v>
      </c>
      <c r="G92" s="3">
        <v>0</v>
      </c>
      <c r="H92" s="11" t="e">
        <f t="shared" si="5"/>
        <v>#DIV/0!</v>
      </c>
      <c r="I92" s="12" t="e">
        <f t="shared" si="6"/>
        <v>#DIV/0!</v>
      </c>
      <c r="J92" s="13" t="e">
        <f t="shared" si="7"/>
        <v>#DIV/0!</v>
      </c>
    </row>
    <row r="93" spans="1:10" ht="15.75">
      <c r="A93" s="4" t="s">
        <v>100</v>
      </c>
      <c r="B93" s="1">
        <v>82</v>
      </c>
      <c r="C93" s="2">
        <v>82</v>
      </c>
      <c r="D93" s="3">
        <v>0</v>
      </c>
      <c r="E93" s="1">
        <v>91</v>
      </c>
      <c r="F93" s="2">
        <v>91</v>
      </c>
      <c r="G93" s="3">
        <v>0</v>
      </c>
      <c r="H93" s="11">
        <f t="shared" si="5"/>
        <v>10.975609756097562</v>
      </c>
      <c r="I93" s="12">
        <f t="shared" si="6"/>
        <v>10.975609756097562</v>
      </c>
      <c r="J93" s="13" t="e">
        <f t="shared" si="7"/>
        <v>#DIV/0!</v>
      </c>
    </row>
    <row r="94" spans="1:10" ht="15.75">
      <c r="A94" s="4" t="s">
        <v>101</v>
      </c>
      <c r="B94" s="1">
        <v>7.913043478260871</v>
      </c>
      <c r="C94" s="2">
        <v>6.906760492586078</v>
      </c>
      <c r="D94" s="3">
        <v>1.0062829856747928</v>
      </c>
      <c r="E94" s="1">
        <v>9.89130434782609</v>
      </c>
      <c r="F94" s="2">
        <v>8.633450615732597</v>
      </c>
      <c r="G94" s="3">
        <v>1.257853732093491</v>
      </c>
      <c r="H94" s="11">
        <f t="shared" si="5"/>
        <v>25.00000000000001</v>
      </c>
      <c r="I94" s="12">
        <f t="shared" si="6"/>
        <v>24.999999999999996</v>
      </c>
      <c r="J94" s="13">
        <f t="shared" si="7"/>
        <v>25.000000000000007</v>
      </c>
    </row>
    <row r="95" spans="1:10" ht="15.75">
      <c r="A95" s="4" t="s">
        <v>102</v>
      </c>
      <c r="B95" s="1">
        <v>0</v>
      </c>
      <c r="C95" s="2">
        <v>0</v>
      </c>
      <c r="D95" s="3">
        <v>0</v>
      </c>
      <c r="E95" s="1">
        <v>0.9891304347826089</v>
      </c>
      <c r="F95" s="2">
        <v>0.8633450615732597</v>
      </c>
      <c r="G95" s="3">
        <v>0.1257853732093491</v>
      </c>
      <c r="H95" s="11" t="e">
        <f t="shared" si="5"/>
        <v>#DIV/0!</v>
      </c>
      <c r="I95" s="12" t="e">
        <f t="shared" si="6"/>
        <v>#DIV/0!</v>
      </c>
      <c r="J95" s="13" t="e">
        <f t="shared" si="7"/>
        <v>#DIV/0!</v>
      </c>
    </row>
    <row r="96" spans="1:10" ht="15.75">
      <c r="A96" s="4" t="s">
        <v>103</v>
      </c>
      <c r="B96" s="1">
        <v>6</v>
      </c>
      <c r="C96" s="2">
        <v>5</v>
      </c>
      <c r="D96" s="3">
        <v>0</v>
      </c>
      <c r="E96" s="1">
        <v>5</v>
      </c>
      <c r="F96" s="2">
        <v>5</v>
      </c>
      <c r="G96" s="3">
        <v>0</v>
      </c>
      <c r="H96" s="11">
        <f t="shared" si="5"/>
        <v>-16.666666666666664</v>
      </c>
      <c r="I96" s="12">
        <f t="shared" si="6"/>
        <v>0</v>
      </c>
      <c r="J96" s="13" t="e">
        <f t="shared" si="7"/>
        <v>#DIV/0!</v>
      </c>
    </row>
    <row r="97" spans="1:10" ht="15.75">
      <c r="A97" s="4" t="s">
        <v>104</v>
      </c>
      <c r="B97" s="1">
        <v>0</v>
      </c>
      <c r="C97" s="2">
        <v>0</v>
      </c>
      <c r="D97" s="3">
        <v>0</v>
      </c>
      <c r="E97" s="1">
        <v>0</v>
      </c>
      <c r="F97" s="2">
        <v>0</v>
      </c>
      <c r="G97" s="3">
        <v>0</v>
      </c>
      <c r="H97" s="11" t="e">
        <f t="shared" si="5"/>
        <v>#DIV/0!</v>
      </c>
      <c r="I97" s="12" t="e">
        <f t="shared" si="6"/>
        <v>#DIV/0!</v>
      </c>
      <c r="J97" s="13" t="e">
        <f t="shared" si="7"/>
        <v>#DIV/0!</v>
      </c>
    </row>
    <row r="98" spans="1:10" ht="15.75">
      <c r="A98" s="4" t="s">
        <v>105</v>
      </c>
      <c r="B98" s="1">
        <v>0</v>
      </c>
      <c r="C98" s="2">
        <v>0</v>
      </c>
      <c r="D98" s="3">
        <v>0</v>
      </c>
      <c r="E98" s="1">
        <v>0</v>
      </c>
      <c r="F98" s="2">
        <v>0</v>
      </c>
      <c r="G98" s="3">
        <v>0</v>
      </c>
      <c r="H98" s="11" t="e">
        <f t="shared" si="5"/>
        <v>#DIV/0!</v>
      </c>
      <c r="I98" s="12" t="e">
        <f t="shared" si="6"/>
        <v>#DIV/0!</v>
      </c>
      <c r="J98" s="13" t="e">
        <f t="shared" si="7"/>
        <v>#DIV/0!</v>
      </c>
    </row>
    <row r="99" spans="1:10" ht="15.75">
      <c r="A99" s="4" t="s">
        <v>106</v>
      </c>
      <c r="B99" s="1">
        <v>0</v>
      </c>
      <c r="C99" s="2">
        <v>0</v>
      </c>
      <c r="D99" s="3">
        <v>0</v>
      </c>
      <c r="E99" s="1">
        <v>2</v>
      </c>
      <c r="F99" s="2">
        <v>2</v>
      </c>
      <c r="G99" s="3">
        <v>0</v>
      </c>
      <c r="H99" s="11" t="e">
        <f t="shared" si="5"/>
        <v>#DIV/0!</v>
      </c>
      <c r="I99" s="12" t="e">
        <f t="shared" si="6"/>
        <v>#DIV/0!</v>
      </c>
      <c r="J99" s="13" t="e">
        <f t="shared" si="7"/>
        <v>#DIV/0!</v>
      </c>
    </row>
    <row r="100" spans="1:10" ht="15.75">
      <c r="A100" s="4" t="s">
        <v>108</v>
      </c>
      <c r="B100" s="1">
        <v>0</v>
      </c>
      <c r="C100" s="2">
        <v>0</v>
      </c>
      <c r="D100" s="3">
        <v>0</v>
      </c>
      <c r="E100" s="1">
        <v>3.9565217391304355</v>
      </c>
      <c r="F100" s="2">
        <v>3.453380246293039</v>
      </c>
      <c r="G100" s="3">
        <v>0.5031414928373964</v>
      </c>
      <c r="H100" s="11" t="e">
        <f t="shared" si="5"/>
        <v>#DIV/0!</v>
      </c>
      <c r="I100" s="12" t="e">
        <f t="shared" si="6"/>
        <v>#DIV/0!</v>
      </c>
      <c r="J100" s="13" t="e">
        <f t="shared" si="7"/>
        <v>#DIV/0!</v>
      </c>
    </row>
    <row r="101" spans="1:10" ht="15.75">
      <c r="A101" s="4" t="s">
        <v>109</v>
      </c>
      <c r="B101" s="1">
        <v>0</v>
      </c>
      <c r="C101" s="2">
        <v>0</v>
      </c>
      <c r="D101" s="3">
        <v>0</v>
      </c>
      <c r="E101" s="1">
        <v>0</v>
      </c>
      <c r="F101" s="2">
        <v>0</v>
      </c>
      <c r="G101" s="3">
        <v>0</v>
      </c>
      <c r="H101" s="11" t="e">
        <f t="shared" si="5"/>
        <v>#DIV/0!</v>
      </c>
      <c r="I101" s="12" t="e">
        <f t="shared" si="6"/>
        <v>#DIV/0!</v>
      </c>
      <c r="J101" s="13" t="e">
        <f t="shared" si="7"/>
        <v>#DIV/0!</v>
      </c>
    </row>
    <row r="102" spans="1:10" ht="15.75">
      <c r="A102" s="4" t="s">
        <v>110</v>
      </c>
      <c r="B102" s="1">
        <v>0</v>
      </c>
      <c r="C102" s="2">
        <v>0</v>
      </c>
      <c r="D102" s="3">
        <v>0</v>
      </c>
      <c r="E102" s="1">
        <v>1</v>
      </c>
      <c r="F102" s="2">
        <v>1</v>
      </c>
      <c r="G102" s="3">
        <v>0</v>
      </c>
      <c r="H102" s="11" t="e">
        <f t="shared" si="5"/>
        <v>#DIV/0!</v>
      </c>
      <c r="I102" s="12" t="e">
        <f t="shared" si="6"/>
        <v>#DIV/0!</v>
      </c>
      <c r="J102" s="13" t="e">
        <f t="shared" si="7"/>
        <v>#DIV/0!</v>
      </c>
    </row>
    <row r="103" spans="1:10" ht="15.75">
      <c r="A103" s="4" t="s">
        <v>111</v>
      </c>
      <c r="B103" s="1">
        <v>33</v>
      </c>
      <c r="C103" s="2">
        <v>33</v>
      </c>
      <c r="D103" s="3">
        <v>0</v>
      </c>
      <c r="E103" s="1">
        <v>9</v>
      </c>
      <c r="F103" s="2">
        <v>9</v>
      </c>
      <c r="G103" s="3">
        <v>0</v>
      </c>
      <c r="H103" s="11">
        <f t="shared" si="5"/>
        <v>-72.72727272727273</v>
      </c>
      <c r="I103" s="12">
        <f t="shared" si="6"/>
        <v>-72.72727272727273</v>
      </c>
      <c r="J103" s="13" t="e">
        <f t="shared" si="7"/>
        <v>#DIV/0!</v>
      </c>
    </row>
    <row r="104" spans="1:10" ht="15.75">
      <c r="A104" s="4" t="s">
        <v>112</v>
      </c>
      <c r="B104" s="1">
        <v>0</v>
      </c>
      <c r="C104" s="2">
        <v>0</v>
      </c>
      <c r="D104" s="3">
        <v>0</v>
      </c>
      <c r="E104" s="1">
        <v>22.760869565217394</v>
      </c>
      <c r="F104" s="2">
        <v>19.993591354611713</v>
      </c>
      <c r="G104" s="3">
        <v>2.76727821060568</v>
      </c>
      <c r="H104" s="11" t="e">
        <f t="shared" si="5"/>
        <v>#DIV/0!</v>
      </c>
      <c r="I104" s="12" t="e">
        <f t="shared" si="6"/>
        <v>#DIV/0!</v>
      </c>
      <c r="J104" s="13" t="e">
        <f t="shared" si="7"/>
        <v>#DIV/0!</v>
      </c>
    </row>
    <row r="105" spans="1:10" ht="15.75">
      <c r="A105" s="4" t="s">
        <v>113</v>
      </c>
      <c r="B105" s="1">
        <v>23.750000000000004</v>
      </c>
      <c r="C105" s="2">
        <v>20.856936416184972</v>
      </c>
      <c r="D105" s="3">
        <v>2.8930635838150294</v>
      </c>
      <c r="E105" s="1">
        <v>78.1521739130435</v>
      </c>
      <c r="F105" s="2">
        <v>68.34091480271425</v>
      </c>
      <c r="G105" s="3">
        <v>9.811259110329228</v>
      </c>
      <c r="H105" s="11">
        <f t="shared" si="5"/>
        <v>229.0617848970252</v>
      </c>
      <c r="I105" s="12">
        <f t="shared" si="6"/>
        <v>227.66516346898263</v>
      </c>
      <c r="J105" s="13">
        <f t="shared" si="7"/>
        <v>239.1304347826086</v>
      </c>
    </row>
    <row r="106" spans="1:10" ht="15.75">
      <c r="A106" s="4" t="s">
        <v>114</v>
      </c>
      <c r="B106" s="1">
        <v>0</v>
      </c>
      <c r="C106" s="2">
        <v>0</v>
      </c>
      <c r="D106" s="3">
        <v>0</v>
      </c>
      <c r="E106" s="1">
        <v>6.923913043478262</v>
      </c>
      <c r="F106" s="2">
        <v>6.043415431012818</v>
      </c>
      <c r="G106" s="3">
        <v>0.8804976124654437</v>
      </c>
      <c r="H106" s="11" t="e">
        <f t="shared" si="5"/>
        <v>#DIV/0!</v>
      </c>
      <c r="I106" s="12" t="e">
        <f t="shared" si="6"/>
        <v>#DIV/0!</v>
      </c>
      <c r="J106" s="13" t="e">
        <f t="shared" si="7"/>
        <v>#DIV/0!</v>
      </c>
    </row>
    <row r="107" spans="1:10" ht="15.75">
      <c r="A107" s="4" t="s">
        <v>115</v>
      </c>
      <c r="B107" s="1">
        <v>0</v>
      </c>
      <c r="C107" s="2">
        <v>0</v>
      </c>
      <c r="D107" s="3">
        <v>0</v>
      </c>
      <c r="E107" s="1">
        <v>2.9673913043478266</v>
      </c>
      <c r="F107" s="2">
        <v>2.5900351847197793</v>
      </c>
      <c r="G107" s="3">
        <v>0.37735611962804727</v>
      </c>
      <c r="H107" s="11" t="e">
        <f t="shared" si="5"/>
        <v>#DIV/0!</v>
      </c>
      <c r="I107" s="12" t="e">
        <f t="shared" si="6"/>
        <v>#DIV/0!</v>
      </c>
      <c r="J107" s="13" t="e">
        <f t="shared" si="7"/>
        <v>#DIV/0!</v>
      </c>
    </row>
    <row r="108" spans="1:10" ht="15.75">
      <c r="A108" s="4" t="s">
        <v>116</v>
      </c>
      <c r="B108" s="1">
        <v>36</v>
      </c>
      <c r="C108" s="2">
        <v>36</v>
      </c>
      <c r="D108" s="3">
        <v>0</v>
      </c>
      <c r="E108" s="1">
        <v>87</v>
      </c>
      <c r="F108" s="2">
        <v>87</v>
      </c>
      <c r="G108" s="3">
        <v>0</v>
      </c>
      <c r="H108" s="11">
        <f t="shared" si="5"/>
        <v>141.66666666666669</v>
      </c>
      <c r="I108" s="12">
        <f t="shared" si="6"/>
        <v>141.66666666666669</v>
      </c>
      <c r="J108" s="13" t="e">
        <f t="shared" si="7"/>
        <v>#DIV/0!</v>
      </c>
    </row>
    <row r="109" spans="1:10" ht="15.75">
      <c r="A109" s="4" t="s">
        <v>117</v>
      </c>
      <c r="B109" s="1">
        <v>0</v>
      </c>
      <c r="C109" s="2">
        <v>0</v>
      </c>
      <c r="D109" s="3">
        <v>0</v>
      </c>
      <c r="E109" s="1">
        <v>0</v>
      </c>
      <c r="F109" s="2">
        <v>0</v>
      </c>
      <c r="G109" s="3">
        <v>0</v>
      </c>
      <c r="H109" s="11" t="e">
        <f t="shared" si="5"/>
        <v>#DIV/0!</v>
      </c>
      <c r="I109" s="12" t="e">
        <f t="shared" si="6"/>
        <v>#DIV/0!</v>
      </c>
      <c r="J109" s="13" t="e">
        <f t="shared" si="7"/>
        <v>#DIV/0!</v>
      </c>
    </row>
    <row r="110" spans="1:10" ht="15.75">
      <c r="A110" s="4" t="s">
        <v>25</v>
      </c>
      <c r="B110" s="1">
        <v>84</v>
      </c>
      <c r="C110" s="2">
        <v>84</v>
      </c>
      <c r="D110" s="3">
        <v>0</v>
      </c>
      <c r="E110" s="1">
        <v>66</v>
      </c>
      <c r="F110" s="2">
        <v>66</v>
      </c>
      <c r="G110" s="3">
        <v>0</v>
      </c>
      <c r="H110" s="11">
        <f aca="true" t="shared" si="11" ref="H110:J113">(E110-B110)/B110*100</f>
        <v>-21.428571428571427</v>
      </c>
      <c r="I110" s="12">
        <f t="shared" si="11"/>
        <v>-21.428571428571427</v>
      </c>
      <c r="J110" s="13" t="e">
        <f t="shared" si="11"/>
        <v>#DIV/0!</v>
      </c>
    </row>
    <row r="111" spans="1:10" ht="15.75">
      <c r="A111" s="4" t="s">
        <v>26</v>
      </c>
      <c r="B111" s="1">
        <v>0</v>
      </c>
      <c r="C111" s="2">
        <v>0</v>
      </c>
      <c r="D111" s="3">
        <v>0</v>
      </c>
      <c r="E111" s="1">
        <v>0</v>
      </c>
      <c r="F111" s="2">
        <v>0</v>
      </c>
      <c r="G111" s="3">
        <v>0</v>
      </c>
      <c r="H111" s="11" t="e">
        <f t="shared" si="11"/>
        <v>#DIV/0!</v>
      </c>
      <c r="I111" s="12" t="e">
        <f t="shared" si="11"/>
        <v>#DIV/0!</v>
      </c>
      <c r="J111" s="13" t="e">
        <f t="shared" si="11"/>
        <v>#DIV/0!</v>
      </c>
    </row>
    <row r="112" spans="1:10" ht="16.5" thickBot="1">
      <c r="A112" s="4" t="s">
        <v>201</v>
      </c>
      <c r="B112" s="1">
        <v>70</v>
      </c>
      <c r="C112" s="2">
        <v>60</v>
      </c>
      <c r="D112" s="3">
        <v>10</v>
      </c>
      <c r="E112" s="1">
        <v>16</v>
      </c>
      <c r="F112" s="2">
        <v>16</v>
      </c>
      <c r="G112" s="3">
        <v>0</v>
      </c>
      <c r="H112" s="14">
        <f t="shared" si="11"/>
        <v>-77.14285714285715</v>
      </c>
      <c r="I112" s="15">
        <f t="shared" si="11"/>
        <v>-73.33333333333333</v>
      </c>
      <c r="J112" s="16">
        <f t="shared" si="11"/>
        <v>-100</v>
      </c>
    </row>
    <row r="113" spans="1:10" ht="21" customHeight="1" thickBot="1">
      <c r="A113" s="23" t="s">
        <v>209</v>
      </c>
      <c r="B113" s="24">
        <f aca="true" t="shared" si="12" ref="B113:G113">SUM(B69:B112)</f>
        <v>1788.602155965361</v>
      </c>
      <c r="C113" s="24">
        <f t="shared" si="12"/>
        <v>1723.4962694608612</v>
      </c>
      <c r="D113" s="24">
        <f t="shared" si="12"/>
        <v>64.10588650449955</v>
      </c>
      <c r="E113" s="24">
        <f t="shared" si="12"/>
        <v>2814.9768587068697</v>
      </c>
      <c r="F113" s="24">
        <f t="shared" si="12"/>
        <v>2713.1190789714447</v>
      </c>
      <c r="G113" s="24">
        <f t="shared" si="12"/>
        <v>100.85777973542588</v>
      </c>
      <c r="H113" s="25">
        <f t="shared" si="11"/>
        <v>57.38418123439778</v>
      </c>
      <c r="I113" s="25">
        <f t="shared" si="11"/>
        <v>57.41949240308796</v>
      </c>
      <c r="J113" s="26">
        <f t="shared" si="11"/>
        <v>57.329982057648856</v>
      </c>
    </row>
    <row r="114" spans="1:10" ht="15.75">
      <c r="A114" s="4" t="s">
        <v>119</v>
      </c>
      <c r="B114" s="1">
        <v>4432.765029443646</v>
      </c>
      <c r="C114" s="2">
        <v>4297.786397682252</v>
      </c>
      <c r="D114" s="3">
        <v>134.9786317613945</v>
      </c>
      <c r="E114" s="1">
        <v>3073.5553313508917</v>
      </c>
      <c r="F114" s="2">
        <v>2935.4574898596798</v>
      </c>
      <c r="G114" s="3">
        <v>138.097841491212</v>
      </c>
      <c r="H114" s="11">
        <f t="shared" si="5"/>
        <v>-30.662795998987296</v>
      </c>
      <c r="I114" s="12">
        <f t="shared" si="6"/>
        <v>-31.698385674943285</v>
      </c>
      <c r="J114" s="13">
        <f t="shared" si="7"/>
        <v>2.3108915012054743</v>
      </c>
    </row>
    <row r="115" spans="1:10" ht="15.75">
      <c r="A115" s="4" t="s">
        <v>120</v>
      </c>
      <c r="B115" s="1">
        <v>6503.905698146883</v>
      </c>
      <c r="C115" s="2">
        <v>5904.660332249654</v>
      </c>
      <c r="D115" s="3">
        <v>599.245365897229</v>
      </c>
      <c r="E115" s="1">
        <v>5575.807892337747</v>
      </c>
      <c r="F115" s="2">
        <v>5148.888161960308</v>
      </c>
      <c r="G115" s="3">
        <v>426.91973037743867</v>
      </c>
      <c r="H115" s="11">
        <f t="shared" si="5"/>
        <v>-14.269853360167462</v>
      </c>
      <c r="I115" s="12">
        <f t="shared" si="6"/>
        <v>-12.799587575961368</v>
      </c>
      <c r="J115" s="13">
        <f t="shared" si="7"/>
        <v>-28.7571077436324</v>
      </c>
    </row>
    <row r="116" spans="1:10" ht="15.75">
      <c r="A116" s="4" t="s">
        <v>122</v>
      </c>
      <c r="B116" s="1">
        <v>629.595462824971</v>
      </c>
      <c r="C116" s="2">
        <v>554.9738660359579</v>
      </c>
      <c r="D116" s="3">
        <v>74.62159678901301</v>
      </c>
      <c r="E116" s="1">
        <v>545.371750289783</v>
      </c>
      <c r="F116" s="2">
        <v>497.46648407768373</v>
      </c>
      <c r="G116" s="3">
        <v>47.90526621209923</v>
      </c>
      <c r="H116" s="11">
        <f t="shared" si="5"/>
        <v>-13.377433210410924</v>
      </c>
      <c r="I116" s="12">
        <f t="shared" si="6"/>
        <v>-10.362178379503764</v>
      </c>
      <c r="J116" s="13">
        <f t="shared" si="7"/>
        <v>-35.8024107316441</v>
      </c>
    </row>
    <row r="117" spans="1:10" ht="15.75">
      <c r="A117" s="4" t="s">
        <v>123</v>
      </c>
      <c r="B117" s="1">
        <v>29.642857142857142</v>
      </c>
      <c r="C117" s="2">
        <v>29.642857142857142</v>
      </c>
      <c r="D117" s="3">
        <v>0</v>
      </c>
      <c r="E117" s="1">
        <v>33.42857142857143</v>
      </c>
      <c r="F117" s="2">
        <v>33.42857142857143</v>
      </c>
      <c r="G117" s="3">
        <v>0</v>
      </c>
      <c r="H117" s="11">
        <f t="shared" si="5"/>
        <v>12.771084337349405</v>
      </c>
      <c r="I117" s="12">
        <f t="shared" si="6"/>
        <v>12.771084337349405</v>
      </c>
      <c r="J117" s="13" t="e">
        <f t="shared" si="7"/>
        <v>#DIV/0!</v>
      </c>
    </row>
    <row r="118" spans="1:10" ht="15.75">
      <c r="A118" s="4" t="s">
        <v>124</v>
      </c>
      <c r="B118" s="1">
        <v>12927.126225045371</v>
      </c>
      <c r="C118" s="2">
        <v>11264.25609052439</v>
      </c>
      <c r="D118" s="3">
        <v>1662.8701345209815</v>
      </c>
      <c r="E118" s="1">
        <v>6984.344905627169</v>
      </c>
      <c r="F118" s="2">
        <v>5936.733331618996</v>
      </c>
      <c r="G118" s="3">
        <v>1047.6115740081734</v>
      </c>
      <c r="H118" s="11">
        <f t="shared" si="5"/>
        <v>-45.97140320255011</v>
      </c>
      <c r="I118" s="12">
        <f t="shared" si="6"/>
        <v>-47.29582420792938</v>
      </c>
      <c r="J118" s="13">
        <f t="shared" si="7"/>
        <v>-36.99979618011746</v>
      </c>
    </row>
    <row r="119" spans="1:10" ht="15.75">
      <c r="A119" s="4" t="s">
        <v>125</v>
      </c>
      <c r="B119" s="1">
        <v>297.84999999999997</v>
      </c>
      <c r="C119" s="2">
        <v>288.38043478260863</v>
      </c>
      <c r="D119" s="3">
        <v>9.469565217391304</v>
      </c>
      <c r="E119" s="1">
        <v>282.24999999999994</v>
      </c>
      <c r="F119" s="2">
        <v>270.2268115942029</v>
      </c>
      <c r="G119" s="3">
        <v>12.0231884057971</v>
      </c>
      <c r="H119" s="11">
        <f t="shared" si="5"/>
        <v>-5.237535672318289</v>
      </c>
      <c r="I119" s="12">
        <f t="shared" si="6"/>
        <v>-6.295025944492585</v>
      </c>
      <c r="J119" s="13">
        <f t="shared" si="7"/>
        <v>26.966636057545134</v>
      </c>
    </row>
    <row r="120" spans="1:10" ht="15.75">
      <c r="A120" s="4" t="s">
        <v>126</v>
      </c>
      <c r="B120" s="1">
        <v>14614.425759233374</v>
      </c>
      <c r="C120" s="2">
        <v>8314.544977204936</v>
      </c>
      <c r="D120" s="3">
        <v>6299.880782028439</v>
      </c>
      <c r="E120" s="1">
        <v>12393.636308782648</v>
      </c>
      <c r="F120" s="2">
        <v>9142.402065956332</v>
      </c>
      <c r="G120" s="3">
        <v>3251.234242826316</v>
      </c>
      <c r="H120" s="11">
        <f t="shared" si="5"/>
        <v>-15.195872126878704</v>
      </c>
      <c r="I120" s="12">
        <f t="shared" si="6"/>
        <v>9.956733543700103</v>
      </c>
      <c r="J120" s="13">
        <f t="shared" si="7"/>
        <v>-48.392130655852164</v>
      </c>
    </row>
    <row r="121" spans="1:10" ht="15.75">
      <c r="A121" s="4" t="s">
        <v>127</v>
      </c>
      <c r="B121" s="1">
        <v>2795.9715933868106</v>
      </c>
      <c r="C121" s="2">
        <v>2367.9417504179</v>
      </c>
      <c r="D121" s="3">
        <v>428.02984296891043</v>
      </c>
      <c r="E121" s="1">
        <v>1998.4003063372465</v>
      </c>
      <c r="F121" s="2">
        <v>1753.5940320766044</v>
      </c>
      <c r="G121" s="3">
        <v>244.80627426064171</v>
      </c>
      <c r="H121" s="11">
        <f t="shared" si="5"/>
        <v>-28.525729264775958</v>
      </c>
      <c r="I121" s="12">
        <f t="shared" si="6"/>
        <v>-25.94437630202998</v>
      </c>
      <c r="J121" s="13">
        <f t="shared" si="7"/>
        <v>-42.80626029189675</v>
      </c>
    </row>
    <row r="122" spans="1:10" ht="15.75">
      <c r="A122" s="4" t="s">
        <v>128</v>
      </c>
      <c r="B122" s="1">
        <v>3105.7979289483815</v>
      </c>
      <c r="C122" s="2">
        <v>2705.7651530620947</v>
      </c>
      <c r="D122" s="3">
        <v>400.0327758862866</v>
      </c>
      <c r="E122" s="1">
        <v>1763.2711103323568</v>
      </c>
      <c r="F122" s="2">
        <v>1526.5044877530863</v>
      </c>
      <c r="G122" s="3">
        <v>236.76662257927023</v>
      </c>
      <c r="H122" s="11">
        <f t="shared" si="5"/>
        <v>-43.22647027685417</v>
      </c>
      <c r="I122" s="12">
        <f t="shared" si="6"/>
        <v>-43.58326013528734</v>
      </c>
      <c r="J122" s="13">
        <f t="shared" si="7"/>
        <v>-40.813194105231624</v>
      </c>
    </row>
    <row r="123" spans="1:10" ht="15.75">
      <c r="A123" s="4" t="s">
        <v>130</v>
      </c>
      <c r="B123" s="1">
        <v>3424.6008900518323</v>
      </c>
      <c r="C123" s="2">
        <v>3183.1003774917576</v>
      </c>
      <c r="D123" s="3">
        <v>241.5005125600747</v>
      </c>
      <c r="E123" s="1">
        <v>2537.938920419709</v>
      </c>
      <c r="F123" s="2">
        <v>2358.700441440329</v>
      </c>
      <c r="G123" s="3">
        <v>179.23847897937972</v>
      </c>
      <c r="H123" s="11">
        <f t="shared" si="5"/>
        <v>-25.890957752414273</v>
      </c>
      <c r="I123" s="12">
        <f t="shared" si="6"/>
        <v>-25.899275495077074</v>
      </c>
      <c r="J123" s="13">
        <f t="shared" si="7"/>
        <v>-25.78132564634078</v>
      </c>
    </row>
    <row r="124" spans="1:10" ht="15.75">
      <c r="A124" s="4" t="s">
        <v>131</v>
      </c>
      <c r="B124" s="1">
        <v>1423.7290307548928</v>
      </c>
      <c r="C124" s="2">
        <v>1271.560872814764</v>
      </c>
      <c r="D124" s="3">
        <v>152.16815794012876</v>
      </c>
      <c r="E124" s="1">
        <v>915.3611234923079</v>
      </c>
      <c r="F124" s="2">
        <v>807.0674306935689</v>
      </c>
      <c r="G124" s="3">
        <v>108.293692798739</v>
      </c>
      <c r="H124" s="11">
        <f t="shared" si="5"/>
        <v>-35.70678803908613</v>
      </c>
      <c r="I124" s="12">
        <f t="shared" si="6"/>
        <v>-36.52939092825175</v>
      </c>
      <c r="J124" s="13">
        <f t="shared" si="7"/>
        <v>-28.832881816609994</v>
      </c>
    </row>
    <row r="125" spans="1:10" ht="15.75">
      <c r="A125" s="4" t="s">
        <v>132</v>
      </c>
      <c r="B125" s="1">
        <v>9133.821979271963</v>
      </c>
      <c r="C125" s="2">
        <v>6970.139211331738</v>
      </c>
      <c r="D125" s="3">
        <v>2163.682767940225</v>
      </c>
      <c r="E125" s="1">
        <v>6820.340382207126</v>
      </c>
      <c r="F125" s="2">
        <v>5123.0606651620765</v>
      </c>
      <c r="G125" s="3">
        <v>1697.2797170450503</v>
      </c>
      <c r="H125" s="11">
        <f t="shared" si="5"/>
        <v>-25.32873535651326</v>
      </c>
      <c r="I125" s="12">
        <f t="shared" si="6"/>
        <v>-26.499880277380466</v>
      </c>
      <c r="J125" s="13">
        <f t="shared" si="7"/>
        <v>-21.55598120972139</v>
      </c>
    </row>
    <row r="126" spans="1:10" ht="15.75">
      <c r="A126" s="4" t="s">
        <v>133</v>
      </c>
      <c r="B126" s="1">
        <v>1674</v>
      </c>
      <c r="C126" s="2">
        <v>1115.8505175983437</v>
      </c>
      <c r="D126" s="3">
        <v>558.1494824016563</v>
      </c>
      <c r="E126" s="1">
        <v>1663</v>
      </c>
      <c r="F126" s="2">
        <v>625.6856107660456</v>
      </c>
      <c r="G126" s="3">
        <v>1037.3143892339544</v>
      </c>
      <c r="H126" s="11">
        <f aca="true" t="shared" si="13" ref="H126:H157">(E126-B126)/B126*100</f>
        <v>-0.6571087216248507</v>
      </c>
      <c r="I126" s="12">
        <f aca="true" t="shared" si="14" ref="I126:I157">(F126-C126)/C126*100</f>
        <v>-43.92747049015893</v>
      </c>
      <c r="J126" s="13">
        <f aca="true" t="shared" si="15" ref="J126:J157">(G126-D126)/D126*100</f>
        <v>85.8488490879726</v>
      </c>
    </row>
    <row r="127" spans="1:10" ht="15.75">
      <c r="A127" s="4" t="s">
        <v>134</v>
      </c>
      <c r="B127" s="1">
        <v>257</v>
      </c>
      <c r="C127" s="2">
        <v>228.76666666666665</v>
      </c>
      <c r="D127" s="3">
        <v>28.233333333333334</v>
      </c>
      <c r="E127" s="1">
        <v>272.94202898550725</v>
      </c>
      <c r="F127" s="2">
        <v>242.8466640553597</v>
      </c>
      <c r="G127" s="3">
        <v>30.095364930147536</v>
      </c>
      <c r="H127" s="11">
        <f t="shared" si="13"/>
        <v>6.203124118874416</v>
      </c>
      <c r="I127" s="12">
        <f t="shared" si="14"/>
        <v>6.154741682366186</v>
      </c>
      <c r="J127" s="13">
        <f t="shared" si="15"/>
        <v>6.595153235469427</v>
      </c>
    </row>
    <row r="128" spans="1:10" ht="15.75">
      <c r="A128" s="4" t="s">
        <v>139</v>
      </c>
      <c r="B128" s="1">
        <v>3202.8299344799343</v>
      </c>
      <c r="C128" s="2">
        <v>2621.7266431730754</v>
      </c>
      <c r="D128" s="3">
        <v>581.103291306859</v>
      </c>
      <c r="E128" s="1">
        <v>1947.9476863226864</v>
      </c>
      <c r="F128" s="2">
        <v>1581.7736276934907</v>
      </c>
      <c r="G128" s="3">
        <v>366.17405862919577</v>
      </c>
      <c r="H128" s="11">
        <f t="shared" si="13"/>
        <v>-39.18042087242487</v>
      </c>
      <c r="I128" s="12">
        <f t="shared" si="14"/>
        <v>-39.666721860099415</v>
      </c>
      <c r="J128" s="13">
        <f t="shared" si="15"/>
        <v>-36.98640773386484</v>
      </c>
    </row>
    <row r="129" spans="1:10" ht="15.75">
      <c r="A129" s="4" t="s">
        <v>140</v>
      </c>
      <c r="B129" s="1">
        <v>2423.1736092080027</v>
      </c>
      <c r="C129" s="2">
        <v>2360.7943640639087</v>
      </c>
      <c r="D129" s="3">
        <v>62.37924514409413</v>
      </c>
      <c r="E129" s="1">
        <v>863.0507673335164</v>
      </c>
      <c r="F129" s="2">
        <v>825.9870883313516</v>
      </c>
      <c r="G129" s="3">
        <v>37.063679002164726</v>
      </c>
      <c r="H129" s="11">
        <f t="shared" si="13"/>
        <v>-64.38345300336947</v>
      </c>
      <c r="I129" s="12">
        <f t="shared" si="14"/>
        <v>-65.01232377946361</v>
      </c>
      <c r="J129" s="13">
        <f t="shared" si="15"/>
        <v>-40.58331594659606</v>
      </c>
    </row>
    <row r="130" spans="1:10" ht="15.75">
      <c r="A130" s="4" t="s">
        <v>141</v>
      </c>
      <c r="B130" s="1">
        <v>2681.3164410505615</v>
      </c>
      <c r="C130" s="2">
        <v>2544.17835048333</v>
      </c>
      <c r="D130" s="3">
        <v>137.13809056723073</v>
      </c>
      <c r="E130" s="1">
        <v>3186.4660418836056</v>
      </c>
      <c r="F130" s="2">
        <v>2822.1683456656983</v>
      </c>
      <c r="G130" s="3">
        <v>364.2976962179071</v>
      </c>
      <c r="H130" s="11">
        <f t="shared" si="13"/>
        <v>18.839611509454006</v>
      </c>
      <c r="I130" s="12">
        <f t="shared" si="14"/>
        <v>10.926513667155332</v>
      </c>
      <c r="J130" s="13">
        <f t="shared" si="15"/>
        <v>165.64296958715013</v>
      </c>
    </row>
    <row r="131" spans="1:10" ht="15.75">
      <c r="A131" s="4" t="s">
        <v>142</v>
      </c>
      <c r="B131" s="1">
        <v>696.9745945945949</v>
      </c>
      <c r="C131" s="2">
        <v>678.8459982563212</v>
      </c>
      <c r="D131" s="3">
        <v>18.128596338273756</v>
      </c>
      <c r="E131" s="1">
        <v>472.6691891891894</v>
      </c>
      <c r="F131" s="2">
        <v>454.1136094158677</v>
      </c>
      <c r="G131" s="3">
        <v>18.555579773321707</v>
      </c>
      <c r="H131" s="11">
        <f t="shared" si="13"/>
        <v>-32.182723322343755</v>
      </c>
      <c r="I131" s="12">
        <f t="shared" si="14"/>
        <v>-33.10506203434939</v>
      </c>
      <c r="J131" s="13">
        <f t="shared" si="15"/>
        <v>2.3553033399860546</v>
      </c>
    </row>
    <row r="132" spans="1:10" ht="16.5" customHeight="1">
      <c r="A132" s="4" t="s">
        <v>143</v>
      </c>
      <c r="B132" s="1">
        <v>81</v>
      </c>
      <c r="C132" s="2">
        <v>63.81481481481481</v>
      </c>
      <c r="D132" s="3">
        <v>17.185185185185183</v>
      </c>
      <c r="E132" s="1">
        <v>49</v>
      </c>
      <c r="F132" s="2">
        <v>39.592592592592595</v>
      </c>
      <c r="G132" s="3">
        <v>9.407407407407407</v>
      </c>
      <c r="H132" s="11">
        <f t="shared" si="13"/>
        <v>-39.50617283950617</v>
      </c>
      <c r="I132" s="12">
        <f t="shared" si="14"/>
        <v>-37.957051654091686</v>
      </c>
      <c r="J132" s="13">
        <f t="shared" si="15"/>
        <v>-45.258620689655174</v>
      </c>
    </row>
    <row r="133" spans="1:10" ht="15.75">
      <c r="A133" s="4" t="s">
        <v>145</v>
      </c>
      <c r="B133" s="1">
        <v>2015.3050458715597</v>
      </c>
      <c r="C133" s="2">
        <v>1378.6346399777594</v>
      </c>
      <c r="D133" s="3">
        <v>636.6704058938005</v>
      </c>
      <c r="E133" s="1">
        <v>1660.0229357798166</v>
      </c>
      <c r="F133" s="2">
        <v>1144.2108979705313</v>
      </c>
      <c r="G133" s="3">
        <v>515.8120378092856</v>
      </c>
      <c r="H133" s="11">
        <f t="shared" si="13"/>
        <v>-17.629197665115463</v>
      </c>
      <c r="I133" s="12">
        <f t="shared" si="14"/>
        <v>-17.004051342494193</v>
      </c>
      <c r="J133" s="13">
        <f t="shared" si="15"/>
        <v>-18.982878262551857</v>
      </c>
    </row>
    <row r="134" spans="1:10" ht="15.75">
      <c r="A134" s="4" t="s">
        <v>146</v>
      </c>
      <c r="B134" s="1">
        <v>491.3207885304659</v>
      </c>
      <c r="C134" s="2">
        <v>388.6275494862143</v>
      </c>
      <c r="D134" s="3">
        <v>102.69323904425158</v>
      </c>
      <c r="E134" s="1">
        <v>346.59677419354836</v>
      </c>
      <c r="F134" s="2">
        <v>309.14547236134007</v>
      </c>
      <c r="G134" s="3">
        <v>37.451301832208294</v>
      </c>
      <c r="H134" s="11">
        <f t="shared" si="13"/>
        <v>-29.456114562093983</v>
      </c>
      <c r="I134" s="12">
        <f t="shared" si="14"/>
        <v>-20.45199246166507</v>
      </c>
      <c r="J134" s="13">
        <f t="shared" si="15"/>
        <v>-63.5308982550739</v>
      </c>
    </row>
    <row r="135" spans="1:10" ht="15.75">
      <c r="A135" s="4" t="s">
        <v>147</v>
      </c>
      <c r="B135" s="1">
        <v>66.03890824622533</v>
      </c>
      <c r="C135" s="2">
        <v>52.670263664257114</v>
      </c>
      <c r="D135" s="3">
        <v>13.368644581968208</v>
      </c>
      <c r="E135" s="1">
        <v>76.91056910569105</v>
      </c>
      <c r="F135" s="2">
        <v>69.39679650527849</v>
      </c>
      <c r="G135" s="3">
        <v>7.513772600412572</v>
      </c>
      <c r="H135" s="11">
        <f t="shared" si="13"/>
        <v>16.46250846384506</v>
      </c>
      <c r="I135" s="12">
        <f t="shared" si="14"/>
        <v>31.757070645485047</v>
      </c>
      <c r="J135" s="13">
        <f t="shared" si="15"/>
        <v>-43.79555418395041</v>
      </c>
    </row>
    <row r="136" spans="1:10" ht="15.75">
      <c r="A136" s="4" t="s">
        <v>28</v>
      </c>
      <c r="B136" s="1">
        <v>23302.24829058905</v>
      </c>
      <c r="C136" s="2">
        <v>18839.10807615574</v>
      </c>
      <c r="D136" s="3">
        <v>4463.140214433308</v>
      </c>
      <c r="E136" s="1">
        <v>20171.192386089384</v>
      </c>
      <c r="F136" s="2">
        <v>16214.458409377663</v>
      </c>
      <c r="G136" s="3">
        <v>3956.733976711719</v>
      </c>
      <c r="H136" s="11">
        <f t="shared" si="13"/>
        <v>-13.436711623076253</v>
      </c>
      <c r="I136" s="12">
        <f t="shared" si="14"/>
        <v>-13.931921066369588</v>
      </c>
      <c r="J136" s="13">
        <f t="shared" si="15"/>
        <v>-11.346411122911313</v>
      </c>
    </row>
    <row r="137" spans="1:10" ht="15.75">
      <c r="A137" s="4" t="s">
        <v>148</v>
      </c>
      <c r="B137" s="1">
        <v>2912.3671303315973</v>
      </c>
      <c r="C137" s="2">
        <v>1928.611584271349</v>
      </c>
      <c r="D137" s="3">
        <v>983.7555460602484</v>
      </c>
      <c r="E137" s="1">
        <v>3045.1750939415915</v>
      </c>
      <c r="F137" s="2">
        <v>2367.1104985358124</v>
      </c>
      <c r="G137" s="3">
        <v>678.0645954057788</v>
      </c>
      <c r="H137" s="11">
        <f t="shared" si="13"/>
        <v>4.560138116751541</v>
      </c>
      <c r="I137" s="12">
        <f t="shared" si="14"/>
        <v>22.73650733204183</v>
      </c>
      <c r="J137" s="13">
        <f t="shared" si="15"/>
        <v>-31.0738731668353</v>
      </c>
    </row>
    <row r="138" spans="1:10" ht="15.75">
      <c r="A138" s="4" t="s">
        <v>149</v>
      </c>
      <c r="B138" s="1">
        <v>384.12353113983545</v>
      </c>
      <c r="C138" s="2">
        <v>265.5108778656476</v>
      </c>
      <c r="D138" s="3">
        <v>118.6126532741879</v>
      </c>
      <c r="E138" s="1">
        <v>302.3989424206815</v>
      </c>
      <c r="F138" s="2">
        <v>211.20499907802537</v>
      </c>
      <c r="G138" s="3">
        <v>91.19394334265614</v>
      </c>
      <c r="H138" s="11">
        <f t="shared" si="13"/>
        <v>-21.27560071017964</v>
      </c>
      <c r="I138" s="12">
        <f t="shared" si="14"/>
        <v>-20.453353634385486</v>
      </c>
      <c r="J138" s="13">
        <f t="shared" si="15"/>
        <v>-23.116176204363295</v>
      </c>
    </row>
    <row r="139" spans="1:10" ht="15.75">
      <c r="A139" s="4" t="s">
        <v>150</v>
      </c>
      <c r="B139" s="1">
        <v>9157.490020898642</v>
      </c>
      <c r="C139" s="2">
        <v>5219.847666425083</v>
      </c>
      <c r="D139" s="3">
        <v>3937.6423544735585</v>
      </c>
      <c r="E139" s="1">
        <v>7746.794115442279</v>
      </c>
      <c r="F139" s="2">
        <v>3582.0242133175725</v>
      </c>
      <c r="G139" s="3">
        <v>4164.769902124706</v>
      </c>
      <c r="H139" s="11">
        <f t="shared" si="13"/>
        <v>-15.404831479335085</v>
      </c>
      <c r="I139" s="12">
        <f t="shared" si="14"/>
        <v>-31.376843880756518</v>
      </c>
      <c r="J139" s="13">
        <f t="shared" si="15"/>
        <v>5.768110133037045</v>
      </c>
    </row>
    <row r="140" spans="1:10" ht="15.75">
      <c r="A140" s="4" t="s">
        <v>151</v>
      </c>
      <c r="B140" s="1">
        <v>238</v>
      </c>
      <c r="C140" s="2">
        <v>205.50698974836905</v>
      </c>
      <c r="D140" s="3">
        <v>32.49301025163095</v>
      </c>
      <c r="E140" s="1">
        <v>182</v>
      </c>
      <c r="F140" s="2">
        <v>159.48508853681267</v>
      </c>
      <c r="G140" s="3">
        <v>22.514911463187325</v>
      </c>
      <c r="H140" s="11">
        <f t="shared" si="13"/>
        <v>-23.52941176470588</v>
      </c>
      <c r="I140" s="12">
        <f t="shared" si="14"/>
        <v>-22.3943240411956</v>
      </c>
      <c r="J140" s="13">
        <f t="shared" si="15"/>
        <v>-30.708446866485033</v>
      </c>
    </row>
    <row r="141" spans="1:10" ht="15.75">
      <c r="A141" s="4" t="s">
        <v>152</v>
      </c>
      <c r="B141" s="1">
        <v>1040.8866930171278</v>
      </c>
      <c r="C141" s="2">
        <v>841.6279528540399</v>
      </c>
      <c r="D141" s="3">
        <v>199.25874016308802</v>
      </c>
      <c r="E141" s="1">
        <v>726.1660079051384</v>
      </c>
      <c r="F141" s="2">
        <v>569.9684069162331</v>
      </c>
      <c r="G141" s="3">
        <v>156.19760098890532</v>
      </c>
      <c r="H141" s="11">
        <f t="shared" si="13"/>
        <v>-30.235825592095516</v>
      </c>
      <c r="I141" s="12">
        <f t="shared" si="14"/>
        <v>-32.27786636798167</v>
      </c>
      <c r="J141" s="13">
        <f t="shared" si="15"/>
        <v>-21.610665177817694</v>
      </c>
    </row>
    <row r="142" spans="1:10" ht="15.75">
      <c r="A142" s="4" t="s">
        <v>153</v>
      </c>
      <c r="B142" s="1">
        <v>400.54545454545456</v>
      </c>
      <c r="C142" s="2">
        <v>387.3454545454546</v>
      </c>
      <c r="D142" s="3">
        <v>13.2</v>
      </c>
      <c r="E142" s="1">
        <v>117.9090909090909</v>
      </c>
      <c r="F142" s="2">
        <v>97.90909090909092</v>
      </c>
      <c r="G142" s="3">
        <v>20</v>
      </c>
      <c r="H142" s="11">
        <f t="shared" si="13"/>
        <v>-70.56286881525192</v>
      </c>
      <c r="I142" s="12">
        <f t="shared" si="14"/>
        <v>-74.72305670296657</v>
      </c>
      <c r="J142" s="13">
        <f t="shared" si="15"/>
        <v>51.51515151515152</v>
      </c>
    </row>
    <row r="143" spans="1:10" ht="15.75">
      <c r="A143" s="4" t="s">
        <v>135</v>
      </c>
      <c r="B143" s="1">
        <v>53</v>
      </c>
      <c r="C143" s="2">
        <v>47.785714285714285</v>
      </c>
      <c r="D143" s="3">
        <v>5.214285714285714</v>
      </c>
      <c r="E143" s="1">
        <v>50</v>
      </c>
      <c r="F143" s="2">
        <v>48.85714285714286</v>
      </c>
      <c r="G143" s="3">
        <v>1.1428571428571428</v>
      </c>
      <c r="H143" s="11">
        <f t="shared" si="13"/>
        <v>-5.660377358490567</v>
      </c>
      <c r="I143" s="12">
        <f t="shared" si="14"/>
        <v>2.2421524663677235</v>
      </c>
      <c r="J143" s="13">
        <f t="shared" si="15"/>
        <v>-78.0821917808219</v>
      </c>
    </row>
    <row r="144" spans="1:10" ht="15.75">
      <c r="A144" s="4" t="s">
        <v>158</v>
      </c>
      <c r="B144" s="1">
        <v>153.75454545454545</v>
      </c>
      <c r="C144" s="2">
        <v>64.6590909090909</v>
      </c>
      <c r="D144" s="3">
        <v>89.09545454545454</v>
      </c>
      <c r="E144" s="1">
        <v>167.02727272727273</v>
      </c>
      <c r="F144" s="2">
        <v>56.85454545454545</v>
      </c>
      <c r="G144" s="3">
        <v>110.17272727272729</v>
      </c>
      <c r="H144" s="11">
        <f t="shared" si="13"/>
        <v>8.632412936794188</v>
      </c>
      <c r="I144" s="12">
        <f t="shared" si="14"/>
        <v>-12.07029876977153</v>
      </c>
      <c r="J144" s="13">
        <f t="shared" si="15"/>
        <v>23.65695627774095</v>
      </c>
    </row>
    <row r="145" spans="1:10" ht="15.75">
      <c r="A145" s="4" t="s">
        <v>159</v>
      </c>
      <c r="B145" s="1">
        <v>8</v>
      </c>
      <c r="C145" s="2">
        <v>7</v>
      </c>
      <c r="D145" s="3">
        <v>1</v>
      </c>
      <c r="E145" s="1">
        <v>20</v>
      </c>
      <c r="F145" s="2">
        <v>18.333333333333332</v>
      </c>
      <c r="G145" s="3">
        <v>1.6666666666666667</v>
      </c>
      <c r="H145" s="11">
        <f t="shared" si="13"/>
        <v>150</v>
      </c>
      <c r="I145" s="12">
        <f t="shared" si="14"/>
        <v>161.9047619047619</v>
      </c>
      <c r="J145" s="13">
        <f t="shared" si="15"/>
        <v>66.66666666666667</v>
      </c>
    </row>
    <row r="146" spans="1:10" ht="15.75">
      <c r="A146" s="4" t="s">
        <v>160</v>
      </c>
      <c r="B146" s="1">
        <v>27</v>
      </c>
      <c r="C146" s="2">
        <v>27</v>
      </c>
      <c r="D146" s="3">
        <v>0</v>
      </c>
      <c r="E146" s="1">
        <v>26</v>
      </c>
      <c r="F146" s="2">
        <v>26</v>
      </c>
      <c r="G146" s="3">
        <v>0</v>
      </c>
      <c r="H146" s="11">
        <f t="shared" si="13"/>
        <v>-3.7037037037037033</v>
      </c>
      <c r="I146" s="12">
        <f t="shared" si="14"/>
        <v>-3.7037037037037033</v>
      </c>
      <c r="J146" s="13" t="e">
        <f t="shared" si="15"/>
        <v>#DIV/0!</v>
      </c>
    </row>
    <row r="147" spans="1:10" ht="15.75">
      <c r="A147" s="4" t="s">
        <v>53</v>
      </c>
      <c r="B147" s="1">
        <v>132</v>
      </c>
      <c r="C147" s="2">
        <v>109.4</v>
      </c>
      <c r="D147" s="3">
        <v>22.599999999999994</v>
      </c>
      <c r="E147" s="1">
        <v>141</v>
      </c>
      <c r="F147" s="2">
        <v>122.69999999999999</v>
      </c>
      <c r="G147" s="3">
        <v>18.299999999999997</v>
      </c>
      <c r="H147" s="11">
        <f t="shared" si="13"/>
        <v>6.8181818181818175</v>
      </c>
      <c r="I147" s="12">
        <f t="shared" si="14"/>
        <v>12.157221206581337</v>
      </c>
      <c r="J147" s="13">
        <f t="shared" si="15"/>
        <v>-19.026548672566364</v>
      </c>
    </row>
    <row r="148" spans="1:10" ht="15.75">
      <c r="A148" s="4" t="s">
        <v>161</v>
      </c>
      <c r="B148" s="1">
        <v>402</v>
      </c>
      <c r="C148" s="2">
        <v>330.2045177045177</v>
      </c>
      <c r="D148" s="3">
        <v>71.7954822954823</v>
      </c>
      <c r="E148" s="1">
        <v>336</v>
      </c>
      <c r="F148" s="2">
        <v>276.9713064713065</v>
      </c>
      <c r="G148" s="3">
        <v>59.02869352869352</v>
      </c>
      <c r="H148" s="11">
        <f t="shared" si="13"/>
        <v>-16.417910447761194</v>
      </c>
      <c r="I148" s="12">
        <f t="shared" si="14"/>
        <v>-16.121284954934122</v>
      </c>
      <c r="J148" s="13">
        <f t="shared" si="15"/>
        <v>-17.78216171631195</v>
      </c>
    </row>
    <row r="149" spans="1:10" ht="15.75">
      <c r="A149" s="4" t="s">
        <v>29</v>
      </c>
      <c r="B149" s="1">
        <v>91</v>
      </c>
      <c r="C149" s="2">
        <v>78.91434468524251</v>
      </c>
      <c r="D149" s="3">
        <v>12.085655314757481</v>
      </c>
      <c r="E149" s="1">
        <v>77</v>
      </c>
      <c r="F149" s="2">
        <v>55.96388028895768</v>
      </c>
      <c r="G149" s="3">
        <v>21.03611971104231</v>
      </c>
      <c r="H149" s="11">
        <f t="shared" si="13"/>
        <v>-15.384615384615385</v>
      </c>
      <c r="I149" s="12">
        <f t="shared" si="14"/>
        <v>-29.082753570120833</v>
      </c>
      <c r="J149" s="13">
        <f t="shared" si="15"/>
        <v>74.05857740585773</v>
      </c>
    </row>
    <row r="150" spans="1:10" ht="15.75">
      <c r="A150" s="4" t="s">
        <v>154</v>
      </c>
      <c r="B150" s="1">
        <v>282.8648648648649</v>
      </c>
      <c r="C150" s="2">
        <v>282.0315315315315</v>
      </c>
      <c r="D150" s="3">
        <v>0.8333333333333333</v>
      </c>
      <c r="E150" s="1">
        <v>304.2432432432432</v>
      </c>
      <c r="F150" s="2">
        <v>303.9099099099099</v>
      </c>
      <c r="G150" s="3">
        <v>0.3333333333333333</v>
      </c>
      <c r="H150" s="11">
        <f t="shared" si="13"/>
        <v>7.557806229696141</v>
      </c>
      <c r="I150" s="12">
        <f t="shared" si="14"/>
        <v>7.757422817076874</v>
      </c>
      <c r="J150" s="13">
        <f t="shared" si="15"/>
        <v>-60</v>
      </c>
    </row>
    <row r="151" spans="1:10" ht="15.75">
      <c r="A151" s="4" t="s">
        <v>155</v>
      </c>
      <c r="B151" s="1">
        <v>274.16666666666663</v>
      </c>
      <c r="C151" s="2">
        <v>244.97058823529412</v>
      </c>
      <c r="D151" s="3">
        <v>29.19607843137255</v>
      </c>
      <c r="E151" s="1">
        <v>149.33333333333331</v>
      </c>
      <c r="F151" s="2">
        <v>141.656862745098</v>
      </c>
      <c r="G151" s="3">
        <v>7.676470588235295</v>
      </c>
      <c r="H151" s="11">
        <f t="shared" si="13"/>
        <v>-45.53191489361702</v>
      </c>
      <c r="I151" s="12">
        <f t="shared" si="14"/>
        <v>-42.173930443830805</v>
      </c>
      <c r="J151" s="13">
        <f t="shared" si="15"/>
        <v>-73.7071860308932</v>
      </c>
    </row>
    <row r="152" spans="1:10" ht="15.75">
      <c r="A152" s="4" t="s">
        <v>43</v>
      </c>
      <c r="B152" s="1">
        <v>23527.113851231854</v>
      </c>
      <c r="C152" s="2">
        <v>5176.888109025249</v>
      </c>
      <c r="D152" s="3">
        <v>18350.22574220661</v>
      </c>
      <c r="E152" s="1">
        <v>11765.415795807186</v>
      </c>
      <c r="F152" s="2">
        <v>3244.904230427038</v>
      </c>
      <c r="G152" s="3">
        <v>8520.511565380148</v>
      </c>
      <c r="H152" s="11">
        <f t="shared" si="13"/>
        <v>-49.99209903006797</v>
      </c>
      <c r="I152" s="12">
        <f t="shared" si="14"/>
        <v>-37.31940574937368</v>
      </c>
      <c r="J152" s="13">
        <f t="shared" si="15"/>
        <v>-53.56726568337269</v>
      </c>
    </row>
    <row r="153" spans="1:10" ht="15.75">
      <c r="A153" s="4" t="s">
        <v>45</v>
      </c>
      <c r="B153" s="1">
        <v>179</v>
      </c>
      <c r="C153" s="2">
        <v>179</v>
      </c>
      <c r="D153" s="3">
        <v>0</v>
      </c>
      <c r="E153" s="1">
        <v>201</v>
      </c>
      <c r="F153" s="2">
        <v>201</v>
      </c>
      <c r="G153" s="3">
        <v>0</v>
      </c>
      <c r="H153" s="11">
        <f t="shared" si="13"/>
        <v>12.290502793296088</v>
      </c>
      <c r="I153" s="12">
        <f t="shared" si="14"/>
        <v>12.290502793296088</v>
      </c>
      <c r="J153" s="13" t="e">
        <f t="shared" si="15"/>
        <v>#DIV/0!</v>
      </c>
    </row>
    <row r="154" spans="1:10" ht="15.75">
      <c r="A154" s="4" t="s">
        <v>30</v>
      </c>
      <c r="B154" s="1">
        <v>479</v>
      </c>
      <c r="C154" s="2">
        <v>405.20000000000005</v>
      </c>
      <c r="D154" s="3">
        <v>73.80000000000001</v>
      </c>
      <c r="E154" s="1">
        <v>711</v>
      </c>
      <c r="F154" s="2">
        <v>598.4</v>
      </c>
      <c r="G154" s="3">
        <v>112.60000000000001</v>
      </c>
      <c r="H154" s="11">
        <f t="shared" si="13"/>
        <v>48.43423799582464</v>
      </c>
      <c r="I154" s="12">
        <f t="shared" si="14"/>
        <v>47.68015794669297</v>
      </c>
      <c r="J154" s="13">
        <f t="shared" si="15"/>
        <v>52.57452574525744</v>
      </c>
    </row>
    <row r="155" spans="1:10" ht="15.75">
      <c r="A155" s="4" t="s">
        <v>157</v>
      </c>
      <c r="B155" s="1">
        <v>101.38095238095238</v>
      </c>
      <c r="C155" s="2">
        <v>100.79004329004329</v>
      </c>
      <c r="D155" s="3">
        <v>0.5909090909090909</v>
      </c>
      <c r="E155" s="1">
        <v>68.81818181818181</v>
      </c>
      <c r="F155" s="2">
        <v>66.1590909090909</v>
      </c>
      <c r="G155" s="3">
        <v>2.659090909090909</v>
      </c>
      <c r="H155" s="11">
        <f t="shared" si="13"/>
        <v>-32.119219437209104</v>
      </c>
      <c r="I155" s="12">
        <f t="shared" si="14"/>
        <v>-34.35949747664555</v>
      </c>
      <c r="J155" s="13">
        <f t="shared" si="15"/>
        <v>350</v>
      </c>
    </row>
    <row r="156" spans="1:10" ht="15.75">
      <c r="A156" s="4" t="s">
        <v>42</v>
      </c>
      <c r="B156" s="1">
        <v>0</v>
      </c>
      <c r="C156" s="2">
        <v>0</v>
      </c>
      <c r="D156" s="3">
        <v>0</v>
      </c>
      <c r="E156" s="1">
        <v>4.166666666666667</v>
      </c>
      <c r="F156" s="2">
        <v>4.166666666666667</v>
      </c>
      <c r="G156" s="3">
        <v>0</v>
      </c>
      <c r="H156" s="11" t="e">
        <f t="shared" si="13"/>
        <v>#DIV/0!</v>
      </c>
      <c r="I156" s="12" t="e">
        <f t="shared" si="14"/>
        <v>#DIV/0!</v>
      </c>
      <c r="J156" s="13" t="e">
        <f t="shared" si="15"/>
        <v>#DIV/0!</v>
      </c>
    </row>
    <row r="157" spans="1:10" ht="15.75">
      <c r="A157" s="4" t="s">
        <v>129</v>
      </c>
      <c r="B157" s="1">
        <v>0</v>
      </c>
      <c r="C157" s="2">
        <v>0</v>
      </c>
      <c r="D157" s="3">
        <v>0</v>
      </c>
      <c r="E157" s="1">
        <v>3</v>
      </c>
      <c r="F157" s="2">
        <v>3</v>
      </c>
      <c r="G157" s="3">
        <v>0</v>
      </c>
      <c r="H157" s="11" t="e">
        <f t="shared" si="13"/>
        <v>#DIV/0!</v>
      </c>
      <c r="I157" s="12" t="e">
        <f t="shared" si="14"/>
        <v>#DIV/0!</v>
      </c>
      <c r="J157" s="13" t="e">
        <f t="shared" si="15"/>
        <v>#DIV/0!</v>
      </c>
    </row>
    <row r="158" spans="1:10" ht="15.75">
      <c r="A158" s="4" t="s">
        <v>121</v>
      </c>
      <c r="B158" s="1">
        <v>0</v>
      </c>
      <c r="C158" s="2">
        <v>0</v>
      </c>
      <c r="D158" s="3">
        <v>0</v>
      </c>
      <c r="E158" s="1">
        <v>15</v>
      </c>
      <c r="F158" s="2">
        <v>15</v>
      </c>
      <c r="G158" s="3">
        <v>0</v>
      </c>
      <c r="H158" s="11" t="e">
        <f aca="true" t="shared" si="16" ref="H158:H189">(E158-B158)/B158*100</f>
        <v>#DIV/0!</v>
      </c>
      <c r="I158" s="12" t="e">
        <f aca="true" t="shared" si="17" ref="I158:I189">(F158-C158)/C158*100</f>
        <v>#DIV/0!</v>
      </c>
      <c r="J158" s="13" t="e">
        <f aca="true" t="shared" si="18" ref="J158:J189">(G158-D158)/D158*100</f>
        <v>#DIV/0!</v>
      </c>
    </row>
    <row r="159" spans="1:10" ht="15.75">
      <c r="A159" s="4" t="s">
        <v>136</v>
      </c>
      <c r="B159" s="1">
        <v>0</v>
      </c>
      <c r="C159" s="2">
        <v>0</v>
      </c>
      <c r="D159" s="3">
        <v>0</v>
      </c>
      <c r="E159" s="1">
        <v>2</v>
      </c>
      <c r="F159" s="2">
        <v>2</v>
      </c>
      <c r="G159" s="3">
        <v>0</v>
      </c>
      <c r="H159" s="11" t="e">
        <f t="shared" si="16"/>
        <v>#DIV/0!</v>
      </c>
      <c r="I159" s="12" t="e">
        <f t="shared" si="17"/>
        <v>#DIV/0!</v>
      </c>
      <c r="J159" s="13" t="e">
        <f t="shared" si="18"/>
        <v>#DIV/0!</v>
      </c>
    </row>
    <row r="160" spans="1:10" ht="15.75">
      <c r="A160" s="4" t="s">
        <v>137</v>
      </c>
      <c r="B160" s="1">
        <v>37.042857142857144</v>
      </c>
      <c r="C160" s="2">
        <v>37.042857142857144</v>
      </c>
      <c r="D160" s="3">
        <v>0</v>
      </c>
      <c r="E160" s="1">
        <v>109.50000000000001</v>
      </c>
      <c r="F160" s="2">
        <v>109.50000000000001</v>
      </c>
      <c r="G160" s="3">
        <v>0</v>
      </c>
      <c r="H160" s="11">
        <f t="shared" si="16"/>
        <v>195.60354801388357</v>
      </c>
      <c r="I160" s="12">
        <f t="shared" si="17"/>
        <v>195.60354801388357</v>
      </c>
      <c r="J160" s="13" t="e">
        <f t="shared" si="18"/>
        <v>#DIV/0!</v>
      </c>
    </row>
    <row r="161" spans="1:10" ht="15.75">
      <c r="A161" s="4" t="s">
        <v>138</v>
      </c>
      <c r="B161" s="1">
        <v>0</v>
      </c>
      <c r="C161" s="2">
        <v>0</v>
      </c>
      <c r="D161" s="3">
        <v>0</v>
      </c>
      <c r="E161" s="1">
        <v>0</v>
      </c>
      <c r="F161" s="2">
        <v>0</v>
      </c>
      <c r="G161" s="3">
        <v>0</v>
      </c>
      <c r="H161" s="11" t="e">
        <f t="shared" si="16"/>
        <v>#DIV/0!</v>
      </c>
      <c r="I161" s="12" t="e">
        <f t="shared" si="17"/>
        <v>#DIV/0!</v>
      </c>
      <c r="J161" s="13" t="e">
        <f t="shared" si="18"/>
        <v>#DIV/0!</v>
      </c>
    </row>
    <row r="162" spans="1:10" ht="15.75">
      <c r="A162" s="4" t="s">
        <v>144</v>
      </c>
      <c r="B162" s="1">
        <v>14</v>
      </c>
      <c r="C162" s="2">
        <v>12</v>
      </c>
      <c r="D162" s="3">
        <v>0</v>
      </c>
      <c r="E162" s="1">
        <v>19</v>
      </c>
      <c r="F162" s="2">
        <v>18</v>
      </c>
      <c r="G162" s="3">
        <v>0</v>
      </c>
      <c r="H162" s="11">
        <f t="shared" si="16"/>
        <v>35.714285714285715</v>
      </c>
      <c r="I162" s="12">
        <f t="shared" si="17"/>
        <v>50</v>
      </c>
      <c r="J162" s="13" t="e">
        <f t="shared" si="18"/>
        <v>#DIV/0!</v>
      </c>
    </row>
    <row r="163" spans="1:10" ht="15.75">
      <c r="A163" s="4" t="s">
        <v>156</v>
      </c>
      <c r="B163" s="1">
        <v>0</v>
      </c>
      <c r="C163" s="2">
        <v>0</v>
      </c>
      <c r="D163" s="3">
        <v>0</v>
      </c>
      <c r="E163" s="1">
        <v>109.58333333333333</v>
      </c>
      <c r="F163" s="2">
        <v>104.78921568627452</v>
      </c>
      <c r="G163" s="3">
        <v>4.794117647058823</v>
      </c>
      <c r="H163" s="11" t="e">
        <f t="shared" si="16"/>
        <v>#DIV/0!</v>
      </c>
      <c r="I163" s="12" t="e">
        <f t="shared" si="17"/>
        <v>#DIV/0!</v>
      </c>
      <c r="J163" s="13" t="e">
        <f t="shared" si="18"/>
        <v>#DIV/0!</v>
      </c>
    </row>
    <row r="164" spans="1:10" ht="15.75">
      <c r="A164" s="4" t="s">
        <v>49</v>
      </c>
      <c r="B164" s="1">
        <v>0</v>
      </c>
      <c r="C164" s="2">
        <v>0</v>
      </c>
      <c r="D164" s="3">
        <v>0</v>
      </c>
      <c r="E164" s="1">
        <v>29.16666666666667</v>
      </c>
      <c r="F164" s="2">
        <v>29.16666666666667</v>
      </c>
      <c r="G164" s="3">
        <v>0</v>
      </c>
      <c r="H164" s="11" t="e">
        <f t="shared" si="16"/>
        <v>#DIV/0!</v>
      </c>
      <c r="I164" s="12" t="e">
        <f t="shared" si="17"/>
        <v>#DIV/0!</v>
      </c>
      <c r="J164" s="13" t="e">
        <f t="shared" si="18"/>
        <v>#DIV/0!</v>
      </c>
    </row>
    <row r="165" spans="1:10" ht="15.75">
      <c r="A165" s="4" t="s">
        <v>52</v>
      </c>
      <c r="B165" s="1">
        <v>0</v>
      </c>
      <c r="C165" s="2">
        <v>0</v>
      </c>
      <c r="D165" s="3">
        <v>0</v>
      </c>
      <c r="E165" s="1">
        <v>39</v>
      </c>
      <c r="F165" s="2">
        <v>4.333333333333334</v>
      </c>
      <c r="G165" s="3">
        <v>34.66666666666667</v>
      </c>
      <c r="H165" s="11" t="e">
        <f t="shared" si="16"/>
        <v>#DIV/0!</v>
      </c>
      <c r="I165" s="12" t="e">
        <f t="shared" si="17"/>
        <v>#DIV/0!</v>
      </c>
      <c r="J165" s="13" t="e">
        <f t="shared" si="18"/>
        <v>#DIV/0!</v>
      </c>
    </row>
    <row r="166" spans="1:10" ht="15.75">
      <c r="A166" s="4" t="s">
        <v>44</v>
      </c>
      <c r="B166" s="1">
        <v>0</v>
      </c>
      <c r="C166" s="2">
        <v>0</v>
      </c>
      <c r="D166" s="3">
        <v>0</v>
      </c>
      <c r="E166" s="1">
        <v>12</v>
      </c>
      <c r="F166" s="2">
        <v>12</v>
      </c>
      <c r="G166" s="3">
        <v>0</v>
      </c>
      <c r="H166" s="11" t="e">
        <f t="shared" si="16"/>
        <v>#DIV/0!</v>
      </c>
      <c r="I166" s="12" t="e">
        <f t="shared" si="17"/>
        <v>#DIV/0!</v>
      </c>
      <c r="J166" s="13" t="e">
        <f t="shared" si="18"/>
        <v>#DIV/0!</v>
      </c>
    </row>
    <row r="167" spans="1:10" ht="15.75">
      <c r="A167" s="4" t="s">
        <v>32</v>
      </c>
      <c r="B167" s="1">
        <v>81</v>
      </c>
      <c r="C167" s="2">
        <v>81</v>
      </c>
      <c r="D167" s="3">
        <v>0</v>
      </c>
      <c r="E167" s="1">
        <v>27</v>
      </c>
      <c r="F167" s="2">
        <v>27</v>
      </c>
      <c r="G167" s="3">
        <v>0</v>
      </c>
      <c r="H167" s="11">
        <f t="shared" si="16"/>
        <v>-66.66666666666666</v>
      </c>
      <c r="I167" s="12">
        <f t="shared" si="17"/>
        <v>-66.66666666666666</v>
      </c>
      <c r="J167" s="13" t="e">
        <f t="shared" si="18"/>
        <v>#DIV/0!</v>
      </c>
    </row>
    <row r="168" spans="1:10" ht="15.75">
      <c r="A168" s="4" t="s">
        <v>162</v>
      </c>
      <c r="B168" s="1">
        <v>0.9970326409495537</v>
      </c>
      <c r="C168" s="2">
        <v>0</v>
      </c>
      <c r="D168" s="3">
        <v>0</v>
      </c>
      <c r="E168" s="1">
        <v>0</v>
      </c>
      <c r="F168" s="2">
        <v>0</v>
      </c>
      <c r="G168" s="3">
        <v>0</v>
      </c>
      <c r="H168" s="11">
        <f t="shared" si="16"/>
        <v>-100</v>
      </c>
      <c r="I168" s="12" t="e">
        <f t="shared" si="17"/>
        <v>#DIV/0!</v>
      </c>
      <c r="J168" s="13" t="e">
        <f t="shared" si="18"/>
        <v>#DIV/0!</v>
      </c>
    </row>
    <row r="169" spans="1:10" ht="16.5" thickBot="1">
      <c r="A169" s="4" t="s">
        <v>199</v>
      </c>
      <c r="B169" s="1">
        <v>2171.25</v>
      </c>
      <c r="C169" s="2">
        <v>2143.344124764243</v>
      </c>
      <c r="D169" s="3">
        <v>27.905875235756735</v>
      </c>
      <c r="E169" s="1">
        <v>797</v>
      </c>
      <c r="F169" s="2">
        <v>789.2879968684389</v>
      </c>
      <c r="G169" s="3">
        <v>7.712003131561154</v>
      </c>
      <c r="H169" s="11">
        <f t="shared" si="16"/>
        <v>-63.293033966609094</v>
      </c>
      <c r="I169" s="12">
        <f t="shared" si="17"/>
        <v>-63.174928946360566</v>
      </c>
      <c r="J169" s="13">
        <f t="shared" si="18"/>
        <v>-72.3642313082533</v>
      </c>
    </row>
    <row r="170" spans="1:10" ht="21" customHeight="1" thickBot="1">
      <c r="A170" s="23" t="s">
        <v>210</v>
      </c>
      <c r="B170" s="24">
        <f aca="true" t="shared" si="19" ref="B170:G170">SUM(B114:B169)</f>
        <v>138358.4236671367</v>
      </c>
      <c r="C170" s="24">
        <f t="shared" si="19"/>
        <v>95601.45165236505</v>
      </c>
      <c r="D170" s="24">
        <f t="shared" si="19"/>
        <v>42753.97498213071</v>
      </c>
      <c r="E170" s="24">
        <f t="shared" si="19"/>
        <v>100937.20272570314</v>
      </c>
      <c r="F170" s="24">
        <f t="shared" si="19"/>
        <v>73130.56556726799</v>
      </c>
      <c r="G170" s="24">
        <f t="shared" si="19"/>
        <v>27805.637158435155</v>
      </c>
      <c r="H170" s="25">
        <f t="shared" si="16"/>
        <v>-27.046579420029886</v>
      </c>
      <c r="I170" s="25">
        <f t="shared" si="17"/>
        <v>-23.50475405625409</v>
      </c>
      <c r="J170" s="26">
        <f t="shared" si="18"/>
        <v>-34.96362111345976</v>
      </c>
    </row>
    <row r="171" spans="1:10" ht="15.75">
      <c r="A171" s="4" t="s">
        <v>163</v>
      </c>
      <c r="B171" s="1">
        <v>22335.55935681983</v>
      </c>
      <c r="C171" s="2">
        <v>19719.102150315513</v>
      </c>
      <c r="D171" s="3">
        <v>2616.4572065043153</v>
      </c>
      <c r="E171" s="1">
        <v>18510.2572665837</v>
      </c>
      <c r="F171" s="2">
        <v>16326.109616480175</v>
      </c>
      <c r="G171" s="3">
        <v>2184.1476501035213</v>
      </c>
      <c r="H171" s="11">
        <f t="shared" si="16"/>
        <v>-17.126511268982984</v>
      </c>
      <c r="I171" s="12">
        <f t="shared" si="17"/>
        <v>-17.206627908162893</v>
      </c>
      <c r="J171" s="13">
        <f t="shared" si="18"/>
        <v>-16.522706938454988</v>
      </c>
    </row>
    <row r="172" spans="1:10" ht="15.75">
      <c r="A172" s="4" t="s">
        <v>164</v>
      </c>
      <c r="B172" s="1">
        <v>4175.712041789389</v>
      </c>
      <c r="C172" s="2">
        <v>3792.1042851928737</v>
      </c>
      <c r="D172" s="3">
        <v>383.6077565965162</v>
      </c>
      <c r="E172" s="1">
        <v>3559.9494138631317</v>
      </c>
      <c r="F172" s="2">
        <v>3232.9417038615393</v>
      </c>
      <c r="G172" s="3">
        <v>327.0077100015925</v>
      </c>
      <c r="H172" s="11">
        <f t="shared" si="16"/>
        <v>-14.74629049522268</v>
      </c>
      <c r="I172" s="12">
        <f t="shared" si="17"/>
        <v>-14.745443143921722</v>
      </c>
      <c r="J172" s="13">
        <f t="shared" si="18"/>
        <v>-14.754666875637865</v>
      </c>
    </row>
    <row r="173" spans="1:10" ht="15.75">
      <c r="A173" s="4" t="s">
        <v>188</v>
      </c>
      <c r="B173" s="1">
        <v>1207</v>
      </c>
      <c r="C173" s="2">
        <v>705.0063714063714</v>
      </c>
      <c r="D173" s="3">
        <v>501.9936285936286</v>
      </c>
      <c r="E173" s="1">
        <v>1042.8537616229924</v>
      </c>
      <c r="F173" s="2">
        <v>612.6769076231838</v>
      </c>
      <c r="G173" s="3">
        <v>430.1768539998086</v>
      </c>
      <c r="H173" s="11">
        <f t="shared" si="16"/>
        <v>-13.599522649296409</v>
      </c>
      <c r="I173" s="12">
        <f t="shared" si="17"/>
        <v>-13.096259484720058</v>
      </c>
      <c r="J173" s="13">
        <f t="shared" si="18"/>
        <v>-14.306311973524425</v>
      </c>
    </row>
    <row r="174" spans="1:10" ht="15.75">
      <c r="A174" s="4" t="s">
        <v>192</v>
      </c>
      <c r="B174" s="1">
        <v>2276.805054151625</v>
      </c>
      <c r="C174" s="2">
        <v>1881.0625745847474</v>
      </c>
      <c r="D174" s="3">
        <v>395.7424795668771</v>
      </c>
      <c r="E174" s="1">
        <v>1234.0974729241877</v>
      </c>
      <c r="F174" s="2">
        <v>945.5937323277801</v>
      </c>
      <c r="G174" s="3">
        <v>288.5037405964076</v>
      </c>
      <c r="H174" s="11">
        <f t="shared" si="16"/>
        <v>-45.79696357077735</v>
      </c>
      <c r="I174" s="12">
        <f t="shared" si="17"/>
        <v>-49.730873119065485</v>
      </c>
      <c r="J174" s="13">
        <f t="shared" si="18"/>
        <v>-27.09811165276914</v>
      </c>
    </row>
    <row r="175" spans="1:10" ht="15.75">
      <c r="A175" s="4" t="s">
        <v>195</v>
      </c>
      <c r="B175" s="1">
        <v>773</v>
      </c>
      <c r="C175" s="2">
        <v>616.7221785807803</v>
      </c>
      <c r="D175" s="3">
        <v>156.27782141921966</v>
      </c>
      <c r="E175" s="1">
        <v>454</v>
      </c>
      <c r="F175" s="2">
        <v>383.56476389979923</v>
      </c>
      <c r="G175" s="3">
        <v>70.43523610020074</v>
      </c>
      <c r="H175" s="11">
        <f t="shared" si="16"/>
        <v>-41.26778783958603</v>
      </c>
      <c r="I175" s="12">
        <f t="shared" si="17"/>
        <v>-37.805907226740246</v>
      </c>
      <c r="J175" s="13">
        <f t="shared" si="18"/>
        <v>-54.92947402225666</v>
      </c>
    </row>
    <row r="176" spans="1:10" ht="15.75">
      <c r="A176" s="4" t="s">
        <v>196</v>
      </c>
      <c r="B176" s="1">
        <v>184.025</v>
      </c>
      <c r="C176" s="2">
        <v>176.15596153846153</v>
      </c>
      <c r="D176" s="3">
        <v>7.869038461538462</v>
      </c>
      <c r="E176" s="1">
        <v>129.54000000000002</v>
      </c>
      <c r="F176" s="2">
        <v>115.42261538461538</v>
      </c>
      <c r="G176" s="3">
        <v>14.117384615384616</v>
      </c>
      <c r="H176" s="11">
        <f t="shared" si="16"/>
        <v>-29.60739030023094</v>
      </c>
      <c r="I176" s="12">
        <f t="shared" si="17"/>
        <v>-34.47703138936104</v>
      </c>
      <c r="J176" s="13">
        <f t="shared" si="18"/>
        <v>79.40418876316625</v>
      </c>
    </row>
    <row r="177" spans="1:10" ht="15.75">
      <c r="A177" s="4" t="s">
        <v>197</v>
      </c>
      <c r="B177" s="1">
        <v>304</v>
      </c>
      <c r="C177" s="2">
        <v>256.93900064892927</v>
      </c>
      <c r="D177" s="3">
        <v>47.06099935107073</v>
      </c>
      <c r="E177" s="1">
        <v>329</v>
      </c>
      <c r="F177" s="2">
        <v>299.4398843534185</v>
      </c>
      <c r="G177" s="3">
        <v>29.56011564658151</v>
      </c>
      <c r="H177" s="11">
        <f t="shared" si="16"/>
        <v>8.223684210526317</v>
      </c>
      <c r="I177" s="12">
        <f t="shared" si="17"/>
        <v>16.54123492235446</v>
      </c>
      <c r="J177" s="13">
        <f t="shared" si="18"/>
        <v>-37.18765845564441</v>
      </c>
    </row>
    <row r="178" spans="1:10" ht="15.75">
      <c r="A178" s="4" t="s">
        <v>183</v>
      </c>
      <c r="B178" s="1">
        <v>729.9521276595744</v>
      </c>
      <c r="C178" s="2">
        <v>610.267032274836</v>
      </c>
      <c r="D178" s="3">
        <v>119.68509538473842</v>
      </c>
      <c r="E178" s="1">
        <v>512.2446808510638</v>
      </c>
      <c r="F178" s="2">
        <v>405.8582886738121</v>
      </c>
      <c r="G178" s="3">
        <v>106.38639217725162</v>
      </c>
      <c r="H178" s="11">
        <f t="shared" si="16"/>
        <v>-29.824893792218965</v>
      </c>
      <c r="I178" s="12">
        <f t="shared" si="17"/>
        <v>-33.49496741435766</v>
      </c>
      <c r="J178" s="13">
        <f t="shared" si="18"/>
        <v>-11.111411295397248</v>
      </c>
    </row>
    <row r="179" spans="1:10" ht="15.75">
      <c r="A179" s="4" t="s">
        <v>184</v>
      </c>
      <c r="B179" s="1">
        <v>75</v>
      </c>
      <c r="C179" s="2">
        <v>47.7</v>
      </c>
      <c r="D179" s="3">
        <v>27.3</v>
      </c>
      <c r="E179" s="1">
        <v>113</v>
      </c>
      <c r="F179" s="2">
        <v>52.477777777777774</v>
      </c>
      <c r="G179" s="3">
        <v>60.52222222222222</v>
      </c>
      <c r="H179" s="11">
        <f t="shared" si="16"/>
        <v>50.66666666666667</v>
      </c>
      <c r="I179" s="12">
        <f t="shared" si="17"/>
        <v>10.016305613789877</v>
      </c>
      <c r="J179" s="13">
        <f t="shared" si="18"/>
        <v>121.69312169312165</v>
      </c>
    </row>
    <row r="180" spans="1:10" ht="15.75">
      <c r="A180" s="4" t="s">
        <v>165</v>
      </c>
      <c r="B180" s="1">
        <v>0</v>
      </c>
      <c r="C180" s="2">
        <v>0</v>
      </c>
      <c r="D180" s="3">
        <v>0</v>
      </c>
      <c r="E180" s="1">
        <v>0</v>
      </c>
      <c r="F180" s="2">
        <v>0</v>
      </c>
      <c r="G180" s="3">
        <v>0</v>
      </c>
      <c r="H180" s="11" t="e">
        <f t="shared" si="16"/>
        <v>#DIV/0!</v>
      </c>
      <c r="I180" s="12" t="e">
        <f t="shared" si="17"/>
        <v>#DIV/0!</v>
      </c>
      <c r="J180" s="13" t="e">
        <f t="shared" si="18"/>
        <v>#DIV/0!</v>
      </c>
    </row>
    <row r="181" spans="1:10" ht="15.75">
      <c r="A181" s="4" t="s">
        <v>166</v>
      </c>
      <c r="B181" s="1">
        <v>0</v>
      </c>
      <c r="C181" s="2">
        <v>0</v>
      </c>
      <c r="D181" s="3">
        <v>0</v>
      </c>
      <c r="E181" s="1">
        <v>1</v>
      </c>
      <c r="F181" s="2">
        <v>1</v>
      </c>
      <c r="G181" s="3">
        <v>0</v>
      </c>
      <c r="H181" s="11" t="e">
        <f t="shared" si="16"/>
        <v>#DIV/0!</v>
      </c>
      <c r="I181" s="12" t="e">
        <f t="shared" si="17"/>
        <v>#DIV/0!</v>
      </c>
      <c r="J181" s="13" t="e">
        <f t="shared" si="18"/>
        <v>#DIV/0!</v>
      </c>
    </row>
    <row r="182" spans="1:10" ht="15.75">
      <c r="A182" s="4" t="s">
        <v>167</v>
      </c>
      <c r="B182" s="1">
        <v>3</v>
      </c>
      <c r="C182" s="2">
        <v>3</v>
      </c>
      <c r="D182" s="3">
        <v>0</v>
      </c>
      <c r="E182" s="1">
        <v>11</v>
      </c>
      <c r="F182" s="2">
        <v>11</v>
      </c>
      <c r="G182" s="3">
        <v>0</v>
      </c>
      <c r="H182" s="11">
        <f t="shared" si="16"/>
        <v>266.66666666666663</v>
      </c>
      <c r="I182" s="12">
        <f t="shared" si="17"/>
        <v>266.66666666666663</v>
      </c>
      <c r="J182" s="13" t="e">
        <f t="shared" si="18"/>
        <v>#DIV/0!</v>
      </c>
    </row>
    <row r="183" spans="1:10" ht="15.75">
      <c r="A183" s="4" t="s">
        <v>168</v>
      </c>
      <c r="B183" s="1">
        <v>13</v>
      </c>
      <c r="C183" s="2">
        <v>13</v>
      </c>
      <c r="D183" s="3">
        <v>0</v>
      </c>
      <c r="E183" s="1">
        <v>33</v>
      </c>
      <c r="F183" s="2">
        <v>33</v>
      </c>
      <c r="G183" s="3">
        <v>0</v>
      </c>
      <c r="H183" s="11">
        <f t="shared" si="16"/>
        <v>153.84615384615387</v>
      </c>
      <c r="I183" s="12">
        <f t="shared" si="17"/>
        <v>153.84615384615387</v>
      </c>
      <c r="J183" s="13" t="e">
        <f t="shared" si="18"/>
        <v>#DIV/0!</v>
      </c>
    </row>
    <row r="184" spans="1:10" ht="15.75">
      <c r="A184" s="4" t="s">
        <v>169</v>
      </c>
      <c r="B184" s="1">
        <v>4</v>
      </c>
      <c r="C184" s="2">
        <v>4</v>
      </c>
      <c r="D184" s="3">
        <v>0</v>
      </c>
      <c r="E184" s="1">
        <v>2</v>
      </c>
      <c r="F184" s="2">
        <v>2</v>
      </c>
      <c r="G184" s="3">
        <v>0</v>
      </c>
      <c r="H184" s="11">
        <f t="shared" si="16"/>
        <v>-50</v>
      </c>
      <c r="I184" s="12">
        <f t="shared" si="17"/>
        <v>-50</v>
      </c>
      <c r="J184" s="13" t="e">
        <f t="shared" si="18"/>
        <v>#DIV/0!</v>
      </c>
    </row>
    <row r="185" spans="1:10" ht="15.75">
      <c r="A185" s="4" t="s">
        <v>170</v>
      </c>
      <c r="B185" s="1">
        <v>0</v>
      </c>
      <c r="C185" s="2">
        <v>0</v>
      </c>
      <c r="D185" s="3">
        <v>0</v>
      </c>
      <c r="E185" s="1">
        <v>2</v>
      </c>
      <c r="F185" s="2">
        <v>2</v>
      </c>
      <c r="G185" s="3">
        <v>0</v>
      </c>
      <c r="H185" s="11" t="e">
        <f t="shared" si="16"/>
        <v>#DIV/0!</v>
      </c>
      <c r="I185" s="12" t="e">
        <f t="shared" si="17"/>
        <v>#DIV/0!</v>
      </c>
      <c r="J185" s="13" t="e">
        <f t="shared" si="18"/>
        <v>#DIV/0!</v>
      </c>
    </row>
    <row r="186" spans="1:10" ht="15.75">
      <c r="A186" s="4" t="s">
        <v>171</v>
      </c>
      <c r="B186" s="1">
        <v>0</v>
      </c>
      <c r="C186" s="2">
        <v>0</v>
      </c>
      <c r="D186" s="3">
        <v>0</v>
      </c>
      <c r="E186" s="1">
        <v>16</v>
      </c>
      <c r="F186" s="2">
        <v>16</v>
      </c>
      <c r="G186" s="3">
        <v>0</v>
      </c>
      <c r="H186" s="11" t="e">
        <f t="shared" si="16"/>
        <v>#DIV/0!</v>
      </c>
      <c r="I186" s="12" t="e">
        <f t="shared" si="17"/>
        <v>#DIV/0!</v>
      </c>
      <c r="J186" s="13" t="e">
        <f t="shared" si="18"/>
        <v>#DIV/0!</v>
      </c>
    </row>
    <row r="187" spans="1:10" ht="15.75">
      <c r="A187" s="4" t="s">
        <v>172</v>
      </c>
      <c r="B187" s="1">
        <v>4</v>
      </c>
      <c r="C187" s="2">
        <v>4</v>
      </c>
      <c r="D187" s="3">
        <v>0</v>
      </c>
      <c r="E187" s="1">
        <v>9</v>
      </c>
      <c r="F187" s="2">
        <v>9</v>
      </c>
      <c r="G187" s="3">
        <v>0</v>
      </c>
      <c r="H187" s="11">
        <f t="shared" si="16"/>
        <v>125</v>
      </c>
      <c r="I187" s="12">
        <f t="shared" si="17"/>
        <v>125</v>
      </c>
      <c r="J187" s="13" t="e">
        <f t="shared" si="18"/>
        <v>#DIV/0!</v>
      </c>
    </row>
    <row r="188" spans="1:10" ht="15.75">
      <c r="A188" s="4" t="s">
        <v>173</v>
      </c>
      <c r="B188" s="1">
        <v>1</v>
      </c>
      <c r="C188" s="2">
        <v>1</v>
      </c>
      <c r="D188" s="3">
        <v>0</v>
      </c>
      <c r="E188" s="1">
        <v>3</v>
      </c>
      <c r="F188" s="2">
        <v>3</v>
      </c>
      <c r="G188" s="3">
        <v>0</v>
      </c>
      <c r="H188" s="11">
        <f t="shared" si="16"/>
        <v>200</v>
      </c>
      <c r="I188" s="12">
        <f t="shared" si="17"/>
        <v>200</v>
      </c>
      <c r="J188" s="13" t="e">
        <f t="shared" si="18"/>
        <v>#DIV/0!</v>
      </c>
    </row>
    <row r="189" spans="1:10" ht="15.75">
      <c r="A189" s="4" t="s">
        <v>174</v>
      </c>
      <c r="B189" s="1">
        <v>25</v>
      </c>
      <c r="C189" s="2">
        <v>25</v>
      </c>
      <c r="D189" s="3">
        <v>0</v>
      </c>
      <c r="E189" s="1">
        <v>9</v>
      </c>
      <c r="F189" s="2">
        <v>9</v>
      </c>
      <c r="G189" s="3">
        <v>0</v>
      </c>
      <c r="H189" s="11">
        <f t="shared" si="16"/>
        <v>-64</v>
      </c>
      <c r="I189" s="12">
        <f t="shared" si="17"/>
        <v>-64</v>
      </c>
      <c r="J189" s="13" t="e">
        <f t="shared" si="18"/>
        <v>#DIV/0!</v>
      </c>
    </row>
    <row r="190" spans="1:10" ht="15.75">
      <c r="A190" s="4" t="s">
        <v>175</v>
      </c>
      <c r="B190" s="1">
        <v>5</v>
      </c>
      <c r="C190" s="2">
        <v>5</v>
      </c>
      <c r="D190" s="3">
        <v>0</v>
      </c>
      <c r="E190" s="1">
        <v>13</v>
      </c>
      <c r="F190" s="2">
        <v>13</v>
      </c>
      <c r="G190" s="3">
        <v>0</v>
      </c>
      <c r="H190" s="11">
        <f aca="true" t="shared" si="20" ref="H190:H205">(E190-B190)/B190*100</f>
        <v>160</v>
      </c>
      <c r="I190" s="12">
        <f aca="true" t="shared" si="21" ref="I190:I205">(F190-C190)/C190*100</f>
        <v>160</v>
      </c>
      <c r="J190" s="13" t="e">
        <f aca="true" t="shared" si="22" ref="J190:J205">(G190-D190)/D190*100</f>
        <v>#DIV/0!</v>
      </c>
    </row>
    <row r="191" spans="1:10" ht="15.75">
      <c r="A191" s="4" t="s">
        <v>176</v>
      </c>
      <c r="B191" s="1">
        <v>0</v>
      </c>
      <c r="C191" s="2">
        <v>0</v>
      </c>
      <c r="D191" s="3">
        <v>0</v>
      </c>
      <c r="E191" s="1">
        <v>2</v>
      </c>
      <c r="F191" s="2">
        <v>2</v>
      </c>
      <c r="G191" s="3">
        <v>0</v>
      </c>
      <c r="H191" s="11" t="e">
        <f t="shared" si="20"/>
        <v>#DIV/0!</v>
      </c>
      <c r="I191" s="12" t="e">
        <f t="shared" si="21"/>
        <v>#DIV/0!</v>
      </c>
      <c r="J191" s="13" t="e">
        <f t="shared" si="22"/>
        <v>#DIV/0!</v>
      </c>
    </row>
    <row r="192" spans="1:10" ht="15.75">
      <c r="A192" s="4" t="s">
        <v>177</v>
      </c>
      <c r="B192" s="1">
        <v>0</v>
      </c>
      <c r="C192" s="2">
        <v>0</v>
      </c>
      <c r="D192" s="3">
        <v>0</v>
      </c>
      <c r="E192" s="1">
        <v>6</v>
      </c>
      <c r="F192" s="2">
        <v>6</v>
      </c>
      <c r="G192" s="3">
        <v>0</v>
      </c>
      <c r="H192" s="11" t="e">
        <f t="shared" si="20"/>
        <v>#DIV/0!</v>
      </c>
      <c r="I192" s="12" t="e">
        <f t="shared" si="21"/>
        <v>#DIV/0!</v>
      </c>
      <c r="J192" s="13" t="e">
        <f t="shared" si="22"/>
        <v>#DIV/0!</v>
      </c>
    </row>
    <row r="193" spans="1:10" ht="15.75">
      <c r="A193" s="4" t="s">
        <v>178</v>
      </c>
      <c r="B193" s="1">
        <v>0</v>
      </c>
      <c r="C193" s="2">
        <v>0</v>
      </c>
      <c r="D193" s="3">
        <v>0</v>
      </c>
      <c r="E193" s="1">
        <v>0</v>
      </c>
      <c r="F193" s="2">
        <v>0</v>
      </c>
      <c r="G193" s="3">
        <v>0</v>
      </c>
      <c r="H193" s="11" t="e">
        <f t="shared" si="20"/>
        <v>#DIV/0!</v>
      </c>
      <c r="I193" s="12" t="e">
        <f t="shared" si="21"/>
        <v>#DIV/0!</v>
      </c>
      <c r="J193" s="13" t="e">
        <f t="shared" si="22"/>
        <v>#DIV/0!</v>
      </c>
    </row>
    <row r="194" spans="1:10" ht="15.75">
      <c r="A194" s="4" t="s">
        <v>179</v>
      </c>
      <c r="B194" s="1">
        <v>26</v>
      </c>
      <c r="C194" s="2">
        <v>0</v>
      </c>
      <c r="D194" s="3">
        <v>26</v>
      </c>
      <c r="E194" s="1">
        <v>12</v>
      </c>
      <c r="F194" s="2">
        <v>0</v>
      </c>
      <c r="G194" s="3">
        <v>12</v>
      </c>
      <c r="H194" s="11">
        <f t="shared" si="20"/>
        <v>-53.84615384615385</v>
      </c>
      <c r="I194" s="12" t="e">
        <f t="shared" si="21"/>
        <v>#DIV/0!</v>
      </c>
      <c r="J194" s="13">
        <f t="shared" si="22"/>
        <v>-53.84615384615385</v>
      </c>
    </row>
    <row r="195" spans="1:10" ht="15.75">
      <c r="A195" s="4" t="s">
        <v>180</v>
      </c>
      <c r="B195" s="1">
        <v>1</v>
      </c>
      <c r="C195" s="2">
        <v>1</v>
      </c>
      <c r="D195" s="3">
        <v>0</v>
      </c>
      <c r="E195" s="1">
        <v>1</v>
      </c>
      <c r="F195" s="2">
        <v>1</v>
      </c>
      <c r="G195" s="3">
        <v>0</v>
      </c>
      <c r="H195" s="11">
        <f t="shared" si="20"/>
        <v>0</v>
      </c>
      <c r="I195" s="12">
        <f t="shared" si="21"/>
        <v>0</v>
      </c>
      <c r="J195" s="13" t="e">
        <f t="shared" si="22"/>
        <v>#DIV/0!</v>
      </c>
    </row>
    <row r="196" spans="1:10" ht="15.75">
      <c r="A196" s="4" t="s">
        <v>181</v>
      </c>
      <c r="B196" s="1">
        <v>25</v>
      </c>
      <c r="C196" s="2">
        <v>23.555555555555557</v>
      </c>
      <c r="D196" s="3">
        <v>1.4444444444444444</v>
      </c>
      <c r="E196" s="1">
        <v>13</v>
      </c>
      <c r="F196" s="2">
        <v>12.555555555555555</v>
      </c>
      <c r="G196" s="3">
        <v>0.4444444444444444</v>
      </c>
      <c r="H196" s="11">
        <f t="shared" si="20"/>
        <v>-48</v>
      </c>
      <c r="I196" s="12">
        <f t="shared" si="21"/>
        <v>-46.69811320754717</v>
      </c>
      <c r="J196" s="13">
        <f t="shared" si="22"/>
        <v>-69.23076923076923</v>
      </c>
    </row>
    <row r="197" spans="1:10" ht="15.75">
      <c r="A197" s="4" t="s">
        <v>182</v>
      </c>
      <c r="B197" s="1">
        <v>5</v>
      </c>
      <c r="C197" s="2">
        <v>5</v>
      </c>
      <c r="D197" s="3">
        <v>0</v>
      </c>
      <c r="E197" s="1">
        <v>5</v>
      </c>
      <c r="F197" s="2">
        <v>5</v>
      </c>
      <c r="G197" s="3">
        <v>0</v>
      </c>
      <c r="H197" s="11">
        <f t="shared" si="20"/>
        <v>0</v>
      </c>
      <c r="I197" s="12">
        <f t="shared" si="21"/>
        <v>0</v>
      </c>
      <c r="J197" s="13" t="e">
        <f t="shared" si="22"/>
        <v>#DIV/0!</v>
      </c>
    </row>
    <row r="198" spans="1:10" ht="15.75">
      <c r="A198" s="4" t="s">
        <v>185</v>
      </c>
      <c r="B198" s="1">
        <v>14</v>
      </c>
      <c r="C198" s="2">
        <v>14</v>
      </c>
      <c r="D198" s="3">
        <v>0</v>
      </c>
      <c r="E198" s="1">
        <v>10</v>
      </c>
      <c r="F198" s="2">
        <v>9.35</v>
      </c>
      <c r="G198" s="3">
        <v>0.65</v>
      </c>
      <c r="H198" s="11">
        <f t="shared" si="20"/>
        <v>-28.57142857142857</v>
      </c>
      <c r="I198" s="12">
        <f t="shared" si="21"/>
        <v>-33.214285714285715</v>
      </c>
      <c r="J198" s="13" t="e">
        <f t="shared" si="22"/>
        <v>#DIV/0!</v>
      </c>
    </row>
    <row r="199" spans="1:10" ht="15.75">
      <c r="A199" s="4" t="s">
        <v>186</v>
      </c>
      <c r="B199" s="1">
        <v>6</v>
      </c>
      <c r="C199" s="2">
        <v>5.35</v>
      </c>
      <c r="D199" s="3">
        <v>0.65</v>
      </c>
      <c r="E199" s="1">
        <v>5.996389891696751</v>
      </c>
      <c r="F199" s="2">
        <v>4.491598293403348</v>
      </c>
      <c r="G199" s="3">
        <v>1.5047915982934033</v>
      </c>
      <c r="H199" s="11">
        <f t="shared" si="20"/>
        <v>-0.06016847172081915</v>
      </c>
      <c r="I199" s="12">
        <f t="shared" si="21"/>
        <v>-16.044891712086955</v>
      </c>
      <c r="J199" s="13">
        <f t="shared" si="22"/>
        <v>131.50639973744666</v>
      </c>
    </row>
    <row r="200" spans="1:10" ht="15.75">
      <c r="A200" s="4" t="s">
        <v>187</v>
      </c>
      <c r="B200" s="1">
        <v>11</v>
      </c>
      <c r="C200" s="2">
        <v>3</v>
      </c>
      <c r="D200" s="3">
        <v>8</v>
      </c>
      <c r="E200" s="1">
        <v>14</v>
      </c>
      <c r="F200" s="2">
        <v>7</v>
      </c>
      <c r="G200" s="3">
        <v>7</v>
      </c>
      <c r="H200" s="11">
        <f t="shared" si="20"/>
        <v>27.27272727272727</v>
      </c>
      <c r="I200" s="12">
        <f t="shared" si="21"/>
        <v>133.33333333333331</v>
      </c>
      <c r="J200" s="13">
        <f t="shared" si="22"/>
        <v>-12.5</v>
      </c>
    </row>
    <row r="201" spans="1:10" ht="15.75">
      <c r="A201" s="4" t="s">
        <v>189</v>
      </c>
      <c r="B201" s="1">
        <v>66.8974358974359</v>
      </c>
      <c r="C201" s="2">
        <v>66.8974358974359</v>
      </c>
      <c r="D201" s="3">
        <v>0</v>
      </c>
      <c r="E201" s="1">
        <v>37.56410256410257</v>
      </c>
      <c r="F201" s="2">
        <v>37.56410256410257</v>
      </c>
      <c r="G201" s="3">
        <v>0</v>
      </c>
      <c r="H201" s="11">
        <f t="shared" si="20"/>
        <v>-43.84821770793407</v>
      </c>
      <c r="I201" s="12">
        <f t="shared" si="21"/>
        <v>-43.84821770793407</v>
      </c>
      <c r="J201" s="13" t="e">
        <f t="shared" si="22"/>
        <v>#DIV/0!</v>
      </c>
    </row>
    <row r="202" spans="1:10" ht="15.75">
      <c r="A202" s="4" t="s">
        <v>190</v>
      </c>
      <c r="B202" s="1">
        <v>43</v>
      </c>
      <c r="C202" s="2">
        <v>33</v>
      </c>
      <c r="D202" s="3">
        <v>10</v>
      </c>
      <c r="E202" s="1">
        <v>26</v>
      </c>
      <c r="F202" s="2">
        <v>10.076923076923077</v>
      </c>
      <c r="G202" s="3">
        <v>15.923076923076923</v>
      </c>
      <c r="H202" s="11">
        <f t="shared" si="20"/>
        <v>-39.53488372093023</v>
      </c>
      <c r="I202" s="12">
        <f t="shared" si="21"/>
        <v>-69.46386946386947</v>
      </c>
      <c r="J202" s="13">
        <f t="shared" si="22"/>
        <v>59.23076923076923</v>
      </c>
    </row>
    <row r="203" spans="1:10" ht="15.75">
      <c r="A203" s="4" t="s">
        <v>191</v>
      </c>
      <c r="B203" s="1">
        <v>5.892857142857141</v>
      </c>
      <c r="C203" s="2">
        <v>5.892857142857141</v>
      </c>
      <c r="D203" s="3">
        <v>0</v>
      </c>
      <c r="E203" s="1">
        <v>13.874999999999996</v>
      </c>
      <c r="F203" s="2">
        <v>13.874999999999996</v>
      </c>
      <c r="G203" s="3">
        <v>0</v>
      </c>
      <c r="H203" s="11">
        <f t="shared" si="20"/>
        <v>135.4545454545455</v>
      </c>
      <c r="I203" s="12">
        <f t="shared" si="21"/>
        <v>135.4545454545455</v>
      </c>
      <c r="J203" s="13" t="e">
        <f t="shared" si="22"/>
        <v>#DIV/0!</v>
      </c>
    </row>
    <row r="204" spans="1:10" ht="15.75">
      <c r="A204" s="4" t="s">
        <v>193</v>
      </c>
      <c r="B204" s="1">
        <v>23</v>
      </c>
      <c r="C204" s="2">
        <v>21</v>
      </c>
      <c r="D204" s="3">
        <v>0</v>
      </c>
      <c r="E204" s="1">
        <v>20.583333333333336</v>
      </c>
      <c r="F204" s="2">
        <v>19.583333333333336</v>
      </c>
      <c r="G204" s="3">
        <v>0</v>
      </c>
      <c r="H204" s="11">
        <f t="shared" si="20"/>
        <v>-10.507246376811583</v>
      </c>
      <c r="I204" s="12">
        <f t="shared" si="21"/>
        <v>-6.7460317460317345</v>
      </c>
      <c r="J204" s="13" t="e">
        <f t="shared" si="22"/>
        <v>#DIV/0!</v>
      </c>
    </row>
    <row r="205" spans="1:10" ht="15.75">
      <c r="A205" s="4" t="s">
        <v>194</v>
      </c>
      <c r="B205" s="1">
        <v>83.61111111111111</v>
      </c>
      <c r="C205" s="2">
        <v>83.61111111111111</v>
      </c>
      <c r="D205" s="3">
        <v>0</v>
      </c>
      <c r="E205" s="1">
        <v>308.24121818352586</v>
      </c>
      <c r="F205" s="2">
        <v>308.086893960963</v>
      </c>
      <c r="G205" s="3">
        <v>0.1543242225628775</v>
      </c>
      <c r="H205" s="11">
        <f t="shared" si="20"/>
        <v>268.66059317631</v>
      </c>
      <c r="I205" s="12">
        <f t="shared" si="21"/>
        <v>268.4760193553045</v>
      </c>
      <c r="J205" s="13" t="e">
        <f t="shared" si="22"/>
        <v>#DIV/0!</v>
      </c>
    </row>
    <row r="206" spans="1:10" ht="16.5" thickBot="1">
      <c r="A206" s="4" t="s">
        <v>198</v>
      </c>
      <c r="B206" s="1">
        <v>22</v>
      </c>
      <c r="C206" s="2">
        <v>20.67073170731707</v>
      </c>
      <c r="D206" s="3">
        <v>1.3292682926829267</v>
      </c>
      <c r="E206" s="1">
        <v>3</v>
      </c>
      <c r="F206" s="2">
        <v>2.07487922705314</v>
      </c>
      <c r="G206" s="3">
        <v>0.9251207729468599</v>
      </c>
      <c r="H206" s="11">
        <f aca="true" t="shared" si="23" ref="H206:H211">(E206-B206)/B206*100</f>
        <v>-86.36363636363636</v>
      </c>
      <c r="I206" s="12">
        <f aca="true" t="shared" si="24" ref="I206:I211">(F206-C206)/C206*100</f>
        <v>-89.96223618770752</v>
      </c>
      <c r="J206" s="13">
        <f aca="true" t="shared" si="25" ref="J206:J211">(G206-D206)/D206*100</f>
        <v>-30.403758365465578</v>
      </c>
    </row>
    <row r="207" spans="1:10" ht="21" customHeight="1" thickBot="1">
      <c r="A207" s="23" t="s">
        <v>211</v>
      </c>
      <c r="B207" s="24">
        <f aca="true" t="shared" si="26" ref="B207:G207">SUM(B171:B206)</f>
        <v>32448.454984571825</v>
      </c>
      <c r="C207" s="24">
        <f t="shared" si="26"/>
        <v>28143.037245956788</v>
      </c>
      <c r="D207" s="24">
        <f t="shared" si="26"/>
        <v>4303.417738615032</v>
      </c>
      <c r="E207" s="24">
        <f t="shared" si="26"/>
        <v>26462.20263981773</v>
      </c>
      <c r="F207" s="24">
        <f t="shared" si="26"/>
        <v>22911.743576393426</v>
      </c>
      <c r="G207" s="24">
        <f t="shared" si="26"/>
        <v>3549.459063424295</v>
      </c>
      <c r="H207" s="25">
        <f t="shared" si="23"/>
        <v>-18.448497309349126</v>
      </c>
      <c r="I207" s="25">
        <f t="shared" si="24"/>
        <v>-18.58823418327005</v>
      </c>
      <c r="J207" s="26">
        <f t="shared" si="25"/>
        <v>-17.519997383135376</v>
      </c>
    </row>
    <row r="208" spans="1:10" ht="15.75">
      <c r="A208" s="27" t="s">
        <v>202</v>
      </c>
      <c r="B208" s="33">
        <f aca="true" t="shared" si="27" ref="B208:G208">SUM(B26)</f>
        <v>634351.6538912907</v>
      </c>
      <c r="C208" s="34">
        <f t="shared" si="27"/>
        <v>268679.80106857046</v>
      </c>
      <c r="D208" s="34">
        <f t="shared" si="27"/>
        <v>365671.85282272054</v>
      </c>
      <c r="E208" s="34">
        <f t="shared" si="27"/>
        <v>589605.675993991</v>
      </c>
      <c r="F208" s="34">
        <f t="shared" si="27"/>
        <v>293957.1694562888</v>
      </c>
      <c r="G208" s="35">
        <f t="shared" si="27"/>
        <v>295648.5065377021</v>
      </c>
      <c r="H208" s="30">
        <f t="shared" si="23"/>
        <v>-7.053812758714402</v>
      </c>
      <c r="I208" s="17">
        <f t="shared" si="24"/>
        <v>9.407989840392666</v>
      </c>
      <c r="J208" s="18">
        <f t="shared" si="25"/>
        <v>-19.149230585971864</v>
      </c>
    </row>
    <row r="209" spans="1:10" ht="15.75">
      <c r="A209" s="28" t="s">
        <v>203</v>
      </c>
      <c r="B209" s="36">
        <f aca="true" t="shared" si="28" ref="B209:G209">SUM(B207,B170,B113,B68)</f>
        <v>222435.4334023142</v>
      </c>
      <c r="C209" s="37">
        <f t="shared" si="28"/>
        <v>166625.38078787964</v>
      </c>
      <c r="D209" s="37">
        <f t="shared" si="28"/>
        <v>55801.055581793604</v>
      </c>
      <c r="E209" s="37">
        <f t="shared" si="28"/>
        <v>172011.8190251714</v>
      </c>
      <c r="F209" s="37">
        <f t="shared" si="28"/>
        <v>134661.87824511918</v>
      </c>
      <c r="G209" s="38">
        <f t="shared" si="28"/>
        <v>37346.940780052195</v>
      </c>
      <c r="H209" s="31">
        <f t="shared" si="23"/>
        <v>-22.668876808823303</v>
      </c>
      <c r="I209" s="19">
        <f t="shared" si="24"/>
        <v>-19.182853411420673</v>
      </c>
      <c r="J209" s="20">
        <f t="shared" si="25"/>
        <v>-33.07126470876744</v>
      </c>
    </row>
    <row r="210" spans="1:10" ht="15.75">
      <c r="A210" s="28" t="s">
        <v>204</v>
      </c>
      <c r="B210" s="36">
        <f aca="true" t="shared" si="29" ref="B210:G210">B4</f>
        <v>121726.96843469235</v>
      </c>
      <c r="C210" s="37">
        <f t="shared" si="29"/>
        <v>119249.00910748304</v>
      </c>
      <c r="D210" s="37">
        <f t="shared" si="29"/>
        <v>2543.4766272263805</v>
      </c>
      <c r="E210" s="37">
        <f t="shared" si="29"/>
        <v>158163.86862094884</v>
      </c>
      <c r="F210" s="37">
        <f t="shared" si="29"/>
        <v>155278.74100642817</v>
      </c>
      <c r="G210" s="38">
        <f t="shared" si="29"/>
        <v>2965.534455348419</v>
      </c>
      <c r="H210" s="31">
        <f t="shared" si="23"/>
        <v>29.933301268243795</v>
      </c>
      <c r="I210" s="19">
        <f t="shared" si="24"/>
        <v>30.213862713500916</v>
      </c>
      <c r="J210" s="20">
        <f t="shared" si="25"/>
        <v>16.593737233681043</v>
      </c>
    </row>
    <row r="211" spans="1:10" ht="16.5" thickBot="1">
      <c r="A211" s="29" t="s">
        <v>205</v>
      </c>
      <c r="B211" s="39">
        <f aca="true" t="shared" si="30" ref="B211:G211">SUM(B208:B210)</f>
        <v>978514.0557282972</v>
      </c>
      <c r="C211" s="40">
        <f t="shared" si="30"/>
        <v>554554.1909639331</v>
      </c>
      <c r="D211" s="40">
        <f t="shared" si="30"/>
        <v>424016.38503174053</v>
      </c>
      <c r="E211" s="40">
        <f t="shared" si="30"/>
        <v>919781.3636401112</v>
      </c>
      <c r="F211" s="40">
        <f t="shared" si="30"/>
        <v>583897.7887078362</v>
      </c>
      <c r="G211" s="41">
        <f t="shared" si="30"/>
        <v>335960.9817731028</v>
      </c>
      <c r="H211" s="32">
        <f t="shared" si="23"/>
        <v>-6.002232849324985</v>
      </c>
      <c r="I211" s="21">
        <f t="shared" si="24"/>
        <v>5.291385084097487</v>
      </c>
      <c r="J211" s="22">
        <f t="shared" si="25"/>
        <v>-20.76698126937859</v>
      </c>
    </row>
    <row r="212" spans="2:7" ht="15.75">
      <c r="B212" s="8"/>
      <c r="C212" s="8"/>
      <c r="D212" s="8"/>
      <c r="E212" s="8"/>
      <c r="F212" s="8"/>
      <c r="G212" s="8"/>
    </row>
    <row r="213" spans="2:7" ht="15.75">
      <c r="B213" s="9"/>
      <c r="C213" s="9"/>
      <c r="D213" s="9"/>
      <c r="E213" s="9"/>
      <c r="F213" s="9"/>
      <c r="G213" s="9"/>
    </row>
    <row r="214" spans="2:7" ht="15.75">
      <c r="B214" s="9"/>
      <c r="C214" s="9"/>
      <c r="D214" s="9"/>
      <c r="E214" s="9"/>
      <c r="F214" s="9"/>
      <c r="G214" s="9"/>
    </row>
    <row r="215" spans="2:7" ht="15.75">
      <c r="B215" s="9"/>
      <c r="C215" s="9"/>
      <c r="D215" s="9"/>
      <c r="E215" s="9"/>
      <c r="F215" s="9"/>
      <c r="G215" s="9"/>
    </row>
    <row r="216" spans="2:7" ht="15.75">
      <c r="B216" s="9"/>
      <c r="C216" s="9"/>
      <c r="D216" s="9"/>
      <c r="E216" s="9"/>
      <c r="F216" s="9"/>
      <c r="G216" s="9"/>
    </row>
    <row r="217" spans="2:7" ht="15.75">
      <c r="B217" s="9"/>
      <c r="C217" s="9"/>
      <c r="D217" s="9"/>
      <c r="E217" s="9"/>
      <c r="F217" s="9"/>
      <c r="G217" s="9"/>
    </row>
    <row r="218" spans="2:7" ht="15.75">
      <c r="B218" s="9"/>
      <c r="C218" s="9"/>
      <c r="D218" s="9"/>
      <c r="E218" s="9"/>
      <c r="F218" s="9"/>
      <c r="G218" s="9"/>
    </row>
    <row r="219" spans="2:7" ht="15.75">
      <c r="B219" s="9"/>
      <c r="C219" s="9"/>
      <c r="D219" s="9"/>
      <c r="E219" s="9"/>
      <c r="F219" s="9"/>
      <c r="G219" s="9"/>
    </row>
    <row r="220" spans="2:5" ht="15.75">
      <c r="B220" s="10"/>
      <c r="E220" s="10"/>
    </row>
    <row r="221" spans="2:5" ht="15.75">
      <c r="B221" s="10"/>
      <c r="E221" s="10"/>
    </row>
    <row r="222" spans="2:5" ht="15.75">
      <c r="B222" s="10"/>
      <c r="E222" s="10"/>
    </row>
    <row r="223" spans="2:5" ht="15.75">
      <c r="B223" s="10"/>
      <c r="E223" s="10"/>
    </row>
    <row r="224" spans="2:5" ht="15.75">
      <c r="B224" s="10"/>
      <c r="E224" s="10"/>
    </row>
    <row r="225" spans="2:5" ht="15.75">
      <c r="B225" s="10"/>
      <c r="E225" s="10"/>
    </row>
    <row r="226" spans="2:5" ht="15.75">
      <c r="B226" s="10"/>
      <c r="E226" s="10"/>
    </row>
    <row r="227" spans="2:5" ht="15.75">
      <c r="B227" s="10"/>
      <c r="E227" s="10"/>
    </row>
    <row r="228" spans="2:5" ht="15.75">
      <c r="B228" s="10"/>
      <c r="E228" s="10"/>
    </row>
    <row r="229" spans="2:5" ht="15.75">
      <c r="B229" s="10"/>
      <c r="E229" s="10"/>
    </row>
  </sheetData>
  <sheetProtection/>
  <mergeCells count="5">
    <mergeCell ref="A1:J1"/>
    <mergeCell ref="B2:D2"/>
    <mergeCell ref="E2:G2"/>
    <mergeCell ref="A2:A3"/>
    <mergeCell ref="H2:J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rightToLeft="1" tabSelected="1" zoomScalePageLayoutView="0" workbookViewId="0" topLeftCell="A1">
      <selection activeCell="H9" sqref="H9"/>
    </sheetView>
  </sheetViews>
  <sheetFormatPr defaultColWidth="9.140625" defaultRowHeight="12.75"/>
  <cols>
    <col min="1" max="1" width="15.57421875" style="48" customWidth="1"/>
    <col min="2" max="4" width="10.28125" style="48" customWidth="1"/>
    <col min="5" max="5" width="11.00390625" style="48" customWidth="1"/>
    <col min="6" max="6" width="10.8515625" style="48" customWidth="1"/>
    <col min="7" max="7" width="10.421875" style="48" customWidth="1"/>
    <col min="8" max="8" width="9.140625" style="48" customWidth="1"/>
    <col min="9" max="9" width="10.00390625" style="48" customWidth="1"/>
    <col min="10" max="10" width="9.28125" style="48" customWidth="1"/>
    <col min="11" max="11" width="10.28125" style="48" customWidth="1"/>
    <col min="12" max="12" width="10.00390625" style="50" customWidth="1"/>
    <col min="13" max="16384" width="9.140625" style="48" customWidth="1"/>
  </cols>
  <sheetData>
    <row r="1" spans="1:12" ht="15.75">
      <c r="A1" s="129" t="s">
        <v>335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64"/>
    </row>
    <row r="2" spans="1:11" ht="16.5" thickBot="1">
      <c r="A2" s="118" t="s">
        <v>336</v>
      </c>
      <c r="B2" s="118"/>
      <c r="C2" s="118"/>
      <c r="D2" s="118"/>
      <c r="E2" s="118"/>
      <c r="F2" s="118"/>
      <c r="G2" s="118"/>
      <c r="H2" s="118"/>
      <c r="I2" s="118"/>
      <c r="J2" s="118"/>
      <c r="K2" s="49"/>
    </row>
    <row r="3" spans="1:11" ht="23.25" customHeight="1">
      <c r="A3" s="123" t="s">
        <v>322</v>
      </c>
      <c r="B3" s="119">
        <v>2018</v>
      </c>
      <c r="C3" s="120"/>
      <c r="D3" s="121"/>
      <c r="E3" s="122" t="s">
        <v>334</v>
      </c>
      <c r="F3" s="120"/>
      <c r="G3" s="121"/>
      <c r="H3" s="130" t="s">
        <v>333</v>
      </c>
      <c r="I3" s="131"/>
      <c r="J3" s="132"/>
      <c r="K3" s="126" t="s">
        <v>213</v>
      </c>
    </row>
    <row r="4" spans="1:12" ht="31.5">
      <c r="A4" s="124"/>
      <c r="B4" s="91" t="s">
        <v>323</v>
      </c>
      <c r="C4" s="43" t="s">
        <v>324</v>
      </c>
      <c r="D4" s="44" t="s">
        <v>325</v>
      </c>
      <c r="E4" s="42" t="s">
        <v>323</v>
      </c>
      <c r="F4" s="43" t="s">
        <v>324</v>
      </c>
      <c r="G4" s="44" t="s">
        <v>325</v>
      </c>
      <c r="H4" s="42" t="s">
        <v>323</v>
      </c>
      <c r="I4" s="43" t="s">
        <v>324</v>
      </c>
      <c r="J4" s="44" t="s">
        <v>325</v>
      </c>
      <c r="K4" s="127"/>
      <c r="L4" s="48"/>
    </row>
    <row r="5" spans="1:12" ht="26.25" thickBot="1">
      <c r="A5" s="125"/>
      <c r="B5" s="92" t="s">
        <v>326</v>
      </c>
      <c r="C5" s="46" t="s">
        <v>327</v>
      </c>
      <c r="D5" s="47" t="s">
        <v>328</v>
      </c>
      <c r="E5" s="45" t="s">
        <v>326</v>
      </c>
      <c r="F5" s="46" t="s">
        <v>327</v>
      </c>
      <c r="G5" s="47" t="s">
        <v>328</v>
      </c>
      <c r="H5" s="45" t="s">
        <v>326</v>
      </c>
      <c r="I5" s="46" t="s">
        <v>327</v>
      </c>
      <c r="J5" s="47" t="s">
        <v>328</v>
      </c>
      <c r="K5" s="128"/>
      <c r="L5" s="48"/>
    </row>
    <row r="6" spans="1:12" ht="15.75">
      <c r="A6" s="95" t="s">
        <v>88</v>
      </c>
      <c r="B6" s="71">
        <v>10844.409406717867</v>
      </c>
      <c r="C6" s="66">
        <v>2261.233889373941</v>
      </c>
      <c r="D6" s="67">
        <f>SUM(B6:C6)</f>
        <v>13105.643296091808</v>
      </c>
      <c r="E6" s="65">
        <v>7759.3384091269345</v>
      </c>
      <c r="F6" s="66">
        <v>2103.5806015946837</v>
      </c>
      <c r="G6" s="67">
        <f>SUM(E6:F6)</f>
        <v>9862.919010721618</v>
      </c>
      <c r="H6" s="51">
        <f>(E6-B6)/B6*100</f>
        <v>-28.44849250785202</v>
      </c>
      <c r="I6" s="51">
        <f>(F6-C6)/C6*100</f>
        <v>-6.972002698177598</v>
      </c>
      <c r="J6" s="52">
        <f aca="true" t="shared" si="0" ref="J6:J37">(G6-D6)/D6*100</f>
        <v>-24.74296157852238</v>
      </c>
      <c r="K6" s="53" t="s">
        <v>214</v>
      </c>
      <c r="L6" s="48"/>
    </row>
    <row r="7" spans="1:12" ht="15.75">
      <c r="A7" s="95" t="s">
        <v>80</v>
      </c>
      <c r="B7" s="71">
        <v>2499.7291856073034</v>
      </c>
      <c r="C7" s="66">
        <v>103.2708143926968</v>
      </c>
      <c r="D7" s="67">
        <f>SUM(B7:C7)</f>
        <v>2603</v>
      </c>
      <c r="E7" s="65">
        <v>2710.6642328925045</v>
      </c>
      <c r="F7" s="66">
        <v>87.33576710749534</v>
      </c>
      <c r="G7" s="67">
        <f>SUM(E7:F7)</f>
        <v>2798</v>
      </c>
      <c r="H7" s="54">
        <f aca="true" t="shared" si="1" ref="H7:H37">(E7-B7)/B7*100</f>
        <v>8.43831597837487</v>
      </c>
      <c r="I7" s="51">
        <f>(F7-C7)/C7*100</f>
        <v>-15.430349202638197</v>
      </c>
      <c r="J7" s="52">
        <f t="shared" si="0"/>
        <v>7.49135612754514</v>
      </c>
      <c r="K7" s="53" t="s">
        <v>215</v>
      </c>
      <c r="L7" s="48"/>
    </row>
    <row r="8" spans="1:12" ht="15.75">
      <c r="A8" s="95" t="s">
        <v>107</v>
      </c>
      <c r="B8" s="71">
        <v>1019.8392913787588</v>
      </c>
      <c r="C8" s="66">
        <v>121.85228725323547</v>
      </c>
      <c r="D8" s="67">
        <f>SUM(B8:C8)</f>
        <v>1141.6915786319944</v>
      </c>
      <c r="E8" s="65">
        <v>1167.7317516528792</v>
      </c>
      <c r="F8" s="66">
        <v>114.96178732473568</v>
      </c>
      <c r="G8" s="67">
        <f>SUM(E8:F8)</f>
        <v>1282.693538977615</v>
      </c>
      <c r="H8" s="54">
        <f t="shared" si="1"/>
        <v>14.501545638056268</v>
      </c>
      <c r="I8" s="51">
        <f>(F8-C8)/C8*100</f>
        <v>-5.654797364763322</v>
      </c>
      <c r="J8" s="52">
        <f t="shared" si="0"/>
        <v>12.35026718113949</v>
      </c>
      <c r="K8" s="53" t="s">
        <v>216</v>
      </c>
      <c r="L8" s="48"/>
    </row>
    <row r="9" spans="1:12" ht="15.75">
      <c r="A9" s="95" t="s">
        <v>118</v>
      </c>
      <c r="B9" s="71">
        <v>1106.4449637001107</v>
      </c>
      <c r="C9" s="66">
        <v>192.55503629988937</v>
      </c>
      <c r="D9" s="67">
        <f>SUM(B9:C9)</f>
        <v>1299</v>
      </c>
      <c r="E9" s="65">
        <v>1428.748831674751</v>
      </c>
      <c r="F9" s="66">
        <v>111.25116832524883</v>
      </c>
      <c r="G9" s="67">
        <f>SUM(E9:F9)</f>
        <v>1539.9999999999998</v>
      </c>
      <c r="H9" s="54">
        <f t="shared" si="1"/>
        <v>29.12967915700117</v>
      </c>
      <c r="I9" s="51">
        <f>(F9-C9)/C9*100</f>
        <v>-42.22370369374091</v>
      </c>
      <c r="J9" s="52">
        <f t="shared" si="0"/>
        <v>18.552732871439552</v>
      </c>
      <c r="K9" s="53" t="s">
        <v>217</v>
      </c>
      <c r="L9" s="48"/>
    </row>
    <row r="10" spans="1:12" ht="16.5" thickBot="1">
      <c r="A10" s="95" t="s">
        <v>201</v>
      </c>
      <c r="B10" s="71">
        <v>8800.162574894812</v>
      </c>
      <c r="C10" s="65">
        <v>1527.112836803244</v>
      </c>
      <c r="D10" s="67">
        <f>SUM(B10:C10)</f>
        <v>10327.275411698056</v>
      </c>
      <c r="E10" s="65">
        <v>12360.753426013409</v>
      </c>
      <c r="F10" s="65">
        <v>1678.8903573580671</v>
      </c>
      <c r="G10" s="67">
        <f>SUM(E10:F10)</f>
        <v>14039.643783371475</v>
      </c>
      <c r="H10" s="55">
        <f t="shared" si="1"/>
        <v>40.46051218731214</v>
      </c>
      <c r="I10" s="56">
        <f aca="true" t="shared" si="2" ref="I10:I37">(F10-C10)/C10*100</f>
        <v>9.93885434638505</v>
      </c>
      <c r="J10" s="57">
        <f t="shared" si="0"/>
        <v>35.947219607102696</v>
      </c>
      <c r="K10" s="53" t="s">
        <v>218</v>
      </c>
      <c r="L10" s="48"/>
    </row>
    <row r="11" spans="1:12" ht="21" customHeight="1" thickBot="1">
      <c r="A11" s="98" t="s">
        <v>209</v>
      </c>
      <c r="B11" s="99">
        <v>24270.58542229885</v>
      </c>
      <c r="C11" s="100">
        <v>4206.024864123006</v>
      </c>
      <c r="D11" s="100">
        <f>SUM(D6:D10)</f>
        <v>28476.610286421856</v>
      </c>
      <c r="E11" s="100">
        <f>SUM(E6:E10)</f>
        <v>25427.23665136048</v>
      </c>
      <c r="F11" s="100">
        <f>SUM(F6:F10)</f>
        <v>4096.0196817102305</v>
      </c>
      <c r="G11" s="100">
        <f>SUM(G6:G10)</f>
        <v>29523.25633307071</v>
      </c>
      <c r="H11" s="101">
        <f t="shared" si="1"/>
        <v>4.765650308537449</v>
      </c>
      <c r="I11" s="102">
        <f t="shared" si="2"/>
        <v>-2.6154192133077876</v>
      </c>
      <c r="J11" s="101">
        <f t="shared" si="0"/>
        <v>3.675458687398312</v>
      </c>
      <c r="K11" s="103" t="s">
        <v>219</v>
      </c>
      <c r="L11" s="48"/>
    </row>
    <row r="12" spans="1:12" ht="15.75">
      <c r="A12" s="95" t="s">
        <v>163</v>
      </c>
      <c r="B12" s="71">
        <v>120384.07618421933</v>
      </c>
      <c r="C12" s="66">
        <v>43059.74073651683</v>
      </c>
      <c r="D12" s="69">
        <f>SUM(B12:C12)</f>
        <v>163443.81692073616</v>
      </c>
      <c r="E12" s="72">
        <v>139977.7313515495</v>
      </c>
      <c r="F12" s="73">
        <v>50772.194303004406</v>
      </c>
      <c r="G12" s="67">
        <f>SUM(E12:F12)</f>
        <v>190749.92565455392</v>
      </c>
      <c r="H12" s="54">
        <f t="shared" si="1"/>
        <v>16.27595259139317</v>
      </c>
      <c r="I12" s="51">
        <f t="shared" si="2"/>
        <v>17.911054350466685</v>
      </c>
      <c r="J12" s="52">
        <f t="shared" si="0"/>
        <v>16.70672482340531</v>
      </c>
      <c r="K12" s="53" t="s">
        <v>220</v>
      </c>
      <c r="L12" s="48"/>
    </row>
    <row r="13" spans="1:11" s="89" customFormat="1" ht="15.75">
      <c r="A13" s="96" t="s">
        <v>164</v>
      </c>
      <c r="B13" s="71">
        <v>29721.536809624533</v>
      </c>
      <c r="C13" s="83">
        <v>5854.971312504142</v>
      </c>
      <c r="D13" s="90">
        <f aca="true" t="shared" si="3" ref="D13:D21">SUM(B13:C13)</f>
        <v>35576.508122128675</v>
      </c>
      <c r="E13" s="74">
        <v>31874.57808794627</v>
      </c>
      <c r="F13" s="73">
        <v>8427.952941850737</v>
      </c>
      <c r="G13" s="84">
        <f aca="true" t="shared" si="4" ref="G13:G21">SUM(E13:F13)</f>
        <v>40302.531029797006</v>
      </c>
      <c r="H13" s="85">
        <f t="shared" si="1"/>
        <v>7.2440442501766285</v>
      </c>
      <c r="I13" s="86">
        <f t="shared" si="2"/>
        <v>43.94524741481858</v>
      </c>
      <c r="J13" s="87">
        <f t="shared" si="0"/>
        <v>13.284111221496564</v>
      </c>
      <c r="K13" s="88" t="s">
        <v>221</v>
      </c>
    </row>
    <row r="14" spans="1:12" ht="15.75">
      <c r="A14" s="95" t="s">
        <v>188</v>
      </c>
      <c r="B14" s="71">
        <v>2996.528415761165</v>
      </c>
      <c r="C14" s="66">
        <v>1829.4901550616692</v>
      </c>
      <c r="D14" s="69">
        <f t="shared" si="3"/>
        <v>4826.018570822835</v>
      </c>
      <c r="E14" s="74">
        <v>3632.7582156775825</v>
      </c>
      <c r="F14" s="73">
        <v>2282.864238649421</v>
      </c>
      <c r="G14" s="67">
        <f>SUM(E14:F14)</f>
        <v>5915.622454327004</v>
      </c>
      <c r="H14" s="54">
        <f t="shared" si="1"/>
        <v>21.23222982201573</v>
      </c>
      <c r="I14" s="51">
        <f t="shared" si="2"/>
        <v>24.781444291099206</v>
      </c>
      <c r="J14" s="52">
        <f t="shared" si="0"/>
        <v>22.577697692497523</v>
      </c>
      <c r="K14" s="53" t="s">
        <v>222</v>
      </c>
      <c r="L14" s="48"/>
    </row>
    <row r="15" spans="1:12" ht="15.75">
      <c r="A15" s="95" t="s">
        <v>192</v>
      </c>
      <c r="B15" s="71">
        <v>9585.026550335897</v>
      </c>
      <c r="C15" s="66">
        <v>2862.328577679111</v>
      </c>
      <c r="D15" s="69">
        <f t="shared" si="3"/>
        <v>12447.355128015008</v>
      </c>
      <c r="E15" s="74">
        <v>13167.091877926818</v>
      </c>
      <c r="F15" s="73">
        <v>5486.920842328458</v>
      </c>
      <c r="G15" s="67">
        <f t="shared" si="4"/>
        <v>18654.012720255276</v>
      </c>
      <c r="H15" s="54">
        <f t="shared" si="1"/>
        <v>37.371470060929475</v>
      </c>
      <c r="I15" s="51">
        <f t="shared" si="2"/>
        <v>91.69430390054906</v>
      </c>
      <c r="J15" s="52">
        <f t="shared" si="0"/>
        <v>49.86326435140483</v>
      </c>
      <c r="K15" s="53" t="s">
        <v>223</v>
      </c>
      <c r="L15" s="48"/>
    </row>
    <row r="16" spans="1:12" ht="15.75">
      <c r="A16" s="95" t="s">
        <v>195</v>
      </c>
      <c r="B16" s="71">
        <v>2484.613019263066</v>
      </c>
      <c r="C16" s="66">
        <v>570.376342439061</v>
      </c>
      <c r="D16" s="69">
        <f t="shared" si="3"/>
        <v>3054.9893617021266</v>
      </c>
      <c r="E16" s="74">
        <v>2978.926789843936</v>
      </c>
      <c r="F16" s="73">
        <v>776.0519335603178</v>
      </c>
      <c r="G16" s="67">
        <f t="shared" si="4"/>
        <v>3754.978723404254</v>
      </c>
      <c r="H16" s="54">
        <f t="shared" si="1"/>
        <v>19.89500041851521</v>
      </c>
      <c r="I16" s="51">
        <f t="shared" si="2"/>
        <v>36.0596286728409</v>
      </c>
      <c r="J16" s="52">
        <f t="shared" si="0"/>
        <v>22.91298851895574</v>
      </c>
      <c r="K16" s="53" t="s">
        <v>224</v>
      </c>
      <c r="L16" s="48"/>
    </row>
    <row r="17" spans="1:12" ht="15.75">
      <c r="A17" s="95" t="s">
        <v>196</v>
      </c>
      <c r="B17" s="71">
        <v>689.3118738065281</v>
      </c>
      <c r="C17" s="66">
        <v>76.56785543534906</v>
      </c>
      <c r="D17" s="69">
        <f>SUM(B17:C17)</f>
        <v>765.8797292418772</v>
      </c>
      <c r="E17" s="74">
        <v>662.3158872813228</v>
      </c>
      <c r="F17" s="73">
        <v>88.89467228546405</v>
      </c>
      <c r="G17" s="67">
        <f t="shared" si="4"/>
        <v>751.2105595667869</v>
      </c>
      <c r="H17" s="54">
        <f t="shared" si="1"/>
        <v>-3.9163675472653052</v>
      </c>
      <c r="I17" s="51">
        <f t="shared" si="2"/>
        <v>16.09920609637981</v>
      </c>
      <c r="J17" s="52">
        <f t="shared" si="0"/>
        <v>-1.9153359352663508</v>
      </c>
      <c r="K17" s="53" t="s">
        <v>225</v>
      </c>
      <c r="L17" s="48"/>
    </row>
    <row r="18" spans="1:12" ht="15.75">
      <c r="A18" s="95" t="s">
        <v>197</v>
      </c>
      <c r="B18" s="71">
        <v>2185.734427156641</v>
      </c>
      <c r="C18" s="66">
        <v>730.2655728433592</v>
      </c>
      <c r="D18" s="69">
        <f t="shared" si="3"/>
        <v>2916</v>
      </c>
      <c r="E18" s="74">
        <v>3011.5064880883456</v>
      </c>
      <c r="F18" s="73">
        <v>917.4935119116539</v>
      </c>
      <c r="G18" s="67">
        <f t="shared" si="4"/>
        <v>3928.9999999999995</v>
      </c>
      <c r="H18" s="54">
        <f t="shared" si="1"/>
        <v>37.78007294353358</v>
      </c>
      <c r="I18" s="51">
        <f t="shared" si="2"/>
        <v>25.63833570016243</v>
      </c>
      <c r="J18" s="52">
        <f t="shared" si="0"/>
        <v>34.739368998628244</v>
      </c>
      <c r="K18" s="53" t="s">
        <v>226</v>
      </c>
      <c r="L18" s="48"/>
    </row>
    <row r="19" spans="1:12" ht="15.75">
      <c r="A19" s="95" t="s">
        <v>183</v>
      </c>
      <c r="B19" s="71">
        <v>7164.327593608893</v>
      </c>
      <c r="C19" s="66">
        <v>3678.7228254222355</v>
      </c>
      <c r="D19" s="69">
        <f t="shared" si="3"/>
        <v>10843.05041903113</v>
      </c>
      <c r="E19" s="74">
        <v>11883.803092004197</v>
      </c>
      <c r="F19" s="73">
        <v>6190.042670236052</v>
      </c>
      <c r="G19" s="67">
        <f t="shared" si="4"/>
        <v>18073.84576224025</v>
      </c>
      <c r="H19" s="54">
        <f t="shared" si="1"/>
        <v>65.87464680712566</v>
      </c>
      <c r="I19" s="51">
        <f t="shared" si="2"/>
        <v>68.26607939742165</v>
      </c>
      <c r="J19" s="52">
        <f t="shared" si="0"/>
        <v>66.68598838679219</v>
      </c>
      <c r="K19" s="53" t="s">
        <v>227</v>
      </c>
      <c r="L19" s="48"/>
    </row>
    <row r="20" spans="1:12" ht="15.75">
      <c r="A20" s="95" t="s">
        <v>184</v>
      </c>
      <c r="B20" s="71">
        <v>998.7107596515627</v>
      </c>
      <c r="C20" s="66">
        <v>231.28924034843732</v>
      </c>
      <c r="D20" s="69">
        <f t="shared" si="3"/>
        <v>1230</v>
      </c>
      <c r="E20" s="74">
        <v>1395.1289346053954</v>
      </c>
      <c r="F20" s="73">
        <v>280.87106539460467</v>
      </c>
      <c r="G20" s="67">
        <f t="shared" si="4"/>
        <v>1676</v>
      </c>
      <c r="H20" s="54">
        <f t="shared" si="1"/>
        <v>39.692991301319104</v>
      </c>
      <c r="I20" s="51">
        <f t="shared" si="2"/>
        <v>21.43715158192068</v>
      </c>
      <c r="J20" s="52">
        <f t="shared" si="0"/>
        <v>36.260162601626014</v>
      </c>
      <c r="K20" s="53" t="s">
        <v>230</v>
      </c>
      <c r="L20" s="48"/>
    </row>
    <row r="21" spans="1:12" ht="16.5" thickBot="1">
      <c r="A21" s="95" t="s">
        <v>198</v>
      </c>
      <c r="B21" s="71">
        <v>6043.93850339778</v>
      </c>
      <c r="C21" s="65">
        <v>3330.2033376148997</v>
      </c>
      <c r="D21" s="69">
        <f t="shared" si="3"/>
        <v>9374.141841012679</v>
      </c>
      <c r="E21" s="70">
        <v>7664.899186955058</v>
      </c>
      <c r="F21" s="71">
        <v>4537.175963560447</v>
      </c>
      <c r="G21" s="67">
        <f t="shared" si="4"/>
        <v>12202.075150515506</v>
      </c>
      <c r="H21" s="54">
        <f t="shared" si="1"/>
        <v>26.819609144699392</v>
      </c>
      <c r="I21" s="51">
        <f t="shared" si="2"/>
        <v>36.243211107042605</v>
      </c>
      <c r="J21" s="52">
        <f t="shared" si="0"/>
        <v>30.16738339855681</v>
      </c>
      <c r="K21" s="53" t="s">
        <v>228</v>
      </c>
      <c r="L21" s="48"/>
    </row>
    <row r="22" spans="1:12" ht="29.25" customHeight="1" thickBot="1">
      <c r="A22" s="98" t="s">
        <v>321</v>
      </c>
      <c r="B22" s="99">
        <v>182253.80413682538</v>
      </c>
      <c r="C22" s="100">
        <v>62223.9559558651</v>
      </c>
      <c r="D22" s="100">
        <f>SUM(D12:D21)</f>
        <v>244477.76009269047</v>
      </c>
      <c r="E22" s="100">
        <f>SUM(E12:E21)</f>
        <v>216248.73991187845</v>
      </c>
      <c r="F22" s="100">
        <f>SUM(F12:F21)</f>
        <v>79760.46214278156</v>
      </c>
      <c r="G22" s="100">
        <f>SUM(G12:G21)</f>
        <v>296009.20205465995</v>
      </c>
      <c r="H22" s="101">
        <f t="shared" si="1"/>
        <v>18.652524668034744</v>
      </c>
      <c r="I22" s="102">
        <f t="shared" si="2"/>
        <v>28.182885381564205</v>
      </c>
      <c r="J22" s="101">
        <f t="shared" si="0"/>
        <v>21.07817166781634</v>
      </c>
      <c r="K22" s="103" t="s">
        <v>229</v>
      </c>
      <c r="L22" s="48"/>
    </row>
    <row r="23" spans="1:12" ht="15.75">
      <c r="A23" s="95" t="s">
        <v>31</v>
      </c>
      <c r="B23" s="71">
        <v>18707.08990133112</v>
      </c>
      <c r="C23" s="66">
        <v>3252.8004441894855</v>
      </c>
      <c r="D23" s="67">
        <f>SUM(B23:C23)</f>
        <v>21959.890345520605</v>
      </c>
      <c r="E23" s="66">
        <v>19071.18710134234</v>
      </c>
      <c r="F23" s="66">
        <v>3663.593332594646</v>
      </c>
      <c r="G23" s="67">
        <f>SUM(E23:F23)</f>
        <v>22734.780433936987</v>
      </c>
      <c r="H23" s="54">
        <f t="shared" si="1"/>
        <v>1.946305929632123</v>
      </c>
      <c r="I23" s="51">
        <f t="shared" si="2"/>
        <v>12.628899173294345</v>
      </c>
      <c r="J23" s="52">
        <f t="shared" si="0"/>
        <v>3.5286610097961804</v>
      </c>
      <c r="K23" s="53" t="s">
        <v>232</v>
      </c>
      <c r="L23" s="48"/>
    </row>
    <row r="24" spans="1:12" ht="15.75">
      <c r="A24" s="95" t="s">
        <v>48</v>
      </c>
      <c r="B24" s="71">
        <v>18870.65379216776</v>
      </c>
      <c r="C24" s="66">
        <v>9511.165383420124</v>
      </c>
      <c r="D24" s="67">
        <f aca="true" t="shared" si="5" ref="D24:D43">SUM(B24:C24)</f>
        <v>28381.819175587883</v>
      </c>
      <c r="E24" s="65">
        <v>21864.679184144592</v>
      </c>
      <c r="F24" s="66">
        <v>12218.417637237842</v>
      </c>
      <c r="G24" s="67">
        <f aca="true" t="shared" si="6" ref="G24:G43">SUM(E24:F24)</f>
        <v>34083.09682138244</v>
      </c>
      <c r="H24" s="54">
        <f t="shared" si="1"/>
        <v>15.866039539231542</v>
      </c>
      <c r="I24" s="51">
        <f t="shared" si="2"/>
        <v>28.463938378539854</v>
      </c>
      <c r="J24" s="52">
        <f t="shared" si="0"/>
        <v>20.087780880157275</v>
      </c>
      <c r="K24" s="53" t="s">
        <v>234</v>
      </c>
      <c r="L24" s="48"/>
    </row>
    <row r="25" spans="1:12" ht="15.75">
      <c r="A25" s="95" t="s">
        <v>50</v>
      </c>
      <c r="B25" s="71">
        <v>10798.337063636665</v>
      </c>
      <c r="C25" s="66">
        <v>2613.324886988106</v>
      </c>
      <c r="D25" s="67">
        <f t="shared" si="5"/>
        <v>13411.661950624772</v>
      </c>
      <c r="E25" s="65">
        <v>12510.804999354523</v>
      </c>
      <c r="F25" s="66">
        <v>3295.174799670734</v>
      </c>
      <c r="G25" s="67">
        <f t="shared" si="6"/>
        <v>15805.979799025257</v>
      </c>
      <c r="H25" s="54">
        <f t="shared" si="1"/>
        <v>15.85862643132879</v>
      </c>
      <c r="I25" s="51">
        <f t="shared" si="2"/>
        <v>26.09127996590083</v>
      </c>
      <c r="J25" s="52">
        <f t="shared" si="0"/>
        <v>17.852506700625185</v>
      </c>
      <c r="K25" s="53" t="s">
        <v>235</v>
      </c>
      <c r="L25" s="48"/>
    </row>
    <row r="26" spans="1:12" ht="15.75">
      <c r="A26" s="95" t="s">
        <v>41</v>
      </c>
      <c r="B26" s="71">
        <v>3809.2796712270488</v>
      </c>
      <c r="C26" s="66">
        <v>692.5221409458914</v>
      </c>
      <c r="D26" s="67">
        <f t="shared" si="5"/>
        <v>4501.80181217294</v>
      </c>
      <c r="E26" s="65">
        <v>5628.785717802707</v>
      </c>
      <c r="F26" s="66">
        <v>1327.6632753550423</v>
      </c>
      <c r="G26" s="67">
        <f t="shared" si="6"/>
        <v>6956.448993157749</v>
      </c>
      <c r="H26" s="54">
        <f t="shared" si="1"/>
        <v>47.76509481094512</v>
      </c>
      <c r="I26" s="51">
        <f t="shared" si="2"/>
        <v>91.7141989917657</v>
      </c>
      <c r="J26" s="52">
        <f t="shared" si="0"/>
        <v>54.52588282201597</v>
      </c>
      <c r="K26" s="53" t="s">
        <v>236</v>
      </c>
      <c r="L26" s="48"/>
    </row>
    <row r="27" spans="1:12" ht="15.75">
      <c r="A27" s="95" t="s">
        <v>46</v>
      </c>
      <c r="B27" s="71">
        <v>6088.969966580429</v>
      </c>
      <c r="C27" s="66">
        <v>2579.4213446114695</v>
      </c>
      <c r="D27" s="67">
        <f t="shared" si="5"/>
        <v>8668.3913111919</v>
      </c>
      <c r="E27" s="65">
        <v>6611.2751712459</v>
      </c>
      <c r="F27" s="66">
        <v>2888.9358439516973</v>
      </c>
      <c r="G27" s="67">
        <f t="shared" si="6"/>
        <v>9500.211015197598</v>
      </c>
      <c r="H27" s="54">
        <f t="shared" si="1"/>
        <v>8.57789096566686</v>
      </c>
      <c r="I27" s="51">
        <f t="shared" si="2"/>
        <v>11.999377301688918</v>
      </c>
      <c r="J27" s="52">
        <f t="shared" si="0"/>
        <v>9.596010080113974</v>
      </c>
      <c r="K27" s="53" t="s">
        <v>237</v>
      </c>
      <c r="L27" s="48"/>
    </row>
    <row r="28" spans="1:12" ht="15.75">
      <c r="A28" s="95" t="s">
        <v>54</v>
      </c>
      <c r="B28" s="71">
        <v>14984.84574389627</v>
      </c>
      <c r="C28" s="66">
        <v>1936.5648795759398</v>
      </c>
      <c r="D28" s="67">
        <f t="shared" si="5"/>
        <v>16921.41062347221</v>
      </c>
      <c r="E28" s="65">
        <v>20322.172318929326</v>
      </c>
      <c r="F28" s="66">
        <v>2764.536468381205</v>
      </c>
      <c r="G28" s="67">
        <f t="shared" si="6"/>
        <v>23086.70878731053</v>
      </c>
      <c r="H28" s="54">
        <f t="shared" si="1"/>
        <v>35.61816161642566</v>
      </c>
      <c r="I28" s="51">
        <f t="shared" si="2"/>
        <v>42.75465271200057</v>
      </c>
      <c r="J28" s="52">
        <f t="shared" si="0"/>
        <v>36.43489482659469</v>
      </c>
      <c r="K28" s="53" t="s">
        <v>238</v>
      </c>
      <c r="L28" s="48"/>
    </row>
    <row r="29" spans="1:12" ht="15.75">
      <c r="A29" s="95" t="s">
        <v>59</v>
      </c>
      <c r="B29" s="71">
        <v>17112.702283633786</v>
      </c>
      <c r="C29" s="66">
        <v>4118.813342648937</v>
      </c>
      <c r="D29" s="67">
        <f t="shared" si="5"/>
        <v>21231.515626282722</v>
      </c>
      <c r="E29" s="65">
        <v>16351.223111657317</v>
      </c>
      <c r="F29" s="66">
        <v>3898.9941366203775</v>
      </c>
      <c r="G29" s="67">
        <f t="shared" si="6"/>
        <v>20250.217248277695</v>
      </c>
      <c r="H29" s="54">
        <f t="shared" si="1"/>
        <v>-4.449789164536164</v>
      </c>
      <c r="I29" s="51">
        <f t="shared" si="2"/>
        <v>-5.33695479113862</v>
      </c>
      <c r="J29" s="52">
        <f t="shared" si="0"/>
        <v>-4.62189508878145</v>
      </c>
      <c r="K29" s="53" t="s">
        <v>239</v>
      </c>
      <c r="L29" s="48"/>
    </row>
    <row r="30" spans="1:12" ht="15" customHeight="1">
      <c r="A30" s="95" t="s">
        <v>51</v>
      </c>
      <c r="B30" s="71">
        <v>696.2749337724745</v>
      </c>
      <c r="C30" s="66">
        <v>238.5681724081912</v>
      </c>
      <c r="D30" s="67">
        <f t="shared" si="5"/>
        <v>934.8431061806657</v>
      </c>
      <c r="E30" s="65">
        <v>624.3310076313517</v>
      </c>
      <c r="F30" s="66">
        <v>188.63412707546289</v>
      </c>
      <c r="G30" s="67">
        <f>SUM(E30:F30)</f>
        <v>812.9651347068145</v>
      </c>
      <c r="H30" s="54">
        <f t="shared" si="1"/>
        <v>-10.332689380518802</v>
      </c>
      <c r="I30" s="51">
        <f t="shared" si="2"/>
        <v>-20.93072383825406</v>
      </c>
      <c r="J30" s="52">
        <f t="shared" si="0"/>
        <v>-13.03726482744125</v>
      </c>
      <c r="K30" s="53" t="s">
        <v>240</v>
      </c>
      <c r="L30" s="48"/>
    </row>
    <row r="31" spans="1:12" ht="15.75">
      <c r="A31" s="95" t="s">
        <v>61</v>
      </c>
      <c r="B31" s="71">
        <v>1258.2056609788601</v>
      </c>
      <c r="C31" s="66">
        <v>1700.7943390211396</v>
      </c>
      <c r="D31" s="67">
        <f t="shared" si="5"/>
        <v>2959</v>
      </c>
      <c r="E31" s="65">
        <v>1278.274551225535</v>
      </c>
      <c r="F31" s="66">
        <v>1560.0587821077982</v>
      </c>
      <c r="G31" s="67">
        <f t="shared" si="6"/>
        <v>2838.333333333333</v>
      </c>
      <c r="H31" s="54">
        <f t="shared" si="1"/>
        <v>1.5950405302628958</v>
      </c>
      <c r="I31" s="51">
        <f t="shared" si="2"/>
        <v>-8.274695751535674</v>
      </c>
      <c r="J31" s="52">
        <f t="shared" si="0"/>
        <v>-4.07795426382788</v>
      </c>
      <c r="K31" s="53" t="s">
        <v>241</v>
      </c>
      <c r="L31" s="48"/>
    </row>
    <row r="32" spans="1:12" ht="15.75">
      <c r="A32" s="95" t="s">
        <v>62</v>
      </c>
      <c r="B32" s="71">
        <v>43291.74390525672</v>
      </c>
      <c r="C32" s="66">
        <v>13662.278991883431</v>
      </c>
      <c r="D32" s="67">
        <f t="shared" si="5"/>
        <v>56954.02289714015</v>
      </c>
      <c r="E32" s="65">
        <v>40177.41092774718</v>
      </c>
      <c r="F32" s="66">
        <v>10504.373983511545</v>
      </c>
      <c r="G32" s="67">
        <f t="shared" si="6"/>
        <v>50681.78491125873</v>
      </c>
      <c r="H32" s="54">
        <f t="shared" si="1"/>
        <v>-7.1938265742429035</v>
      </c>
      <c r="I32" s="51">
        <f t="shared" si="2"/>
        <v>-23.114042761445244</v>
      </c>
      <c r="J32" s="52">
        <f t="shared" si="0"/>
        <v>-11.012809397519089</v>
      </c>
      <c r="K32" s="53" t="s">
        <v>242</v>
      </c>
      <c r="L32" s="48"/>
    </row>
    <row r="33" spans="1:12" ht="15.75">
      <c r="A33" s="95" t="s">
        <v>63</v>
      </c>
      <c r="B33" s="71">
        <v>3600.0858521566797</v>
      </c>
      <c r="C33" s="66">
        <v>26.31131561719202</v>
      </c>
      <c r="D33" s="67">
        <f t="shared" si="5"/>
        <v>3626.397167773872</v>
      </c>
      <c r="E33" s="65">
        <v>5060.330241090041</v>
      </c>
      <c r="F33" s="66">
        <v>26.82669122734527</v>
      </c>
      <c r="G33" s="67">
        <f t="shared" si="6"/>
        <v>5087.156932317387</v>
      </c>
      <c r="H33" s="54">
        <f t="shared" si="1"/>
        <v>40.56137683657135</v>
      </c>
      <c r="I33" s="51">
        <f t="shared" si="2"/>
        <v>1.9587603206602826</v>
      </c>
      <c r="J33" s="52">
        <f t="shared" si="0"/>
        <v>40.2812956486018</v>
      </c>
      <c r="K33" s="53" t="s">
        <v>243</v>
      </c>
      <c r="L33" s="48"/>
    </row>
    <row r="34" spans="1:11" s="89" customFormat="1" ht="15.75">
      <c r="A34" s="96" t="s">
        <v>64</v>
      </c>
      <c r="B34" s="71">
        <v>9769.654915370362</v>
      </c>
      <c r="C34" s="83">
        <v>1306.3679019030965</v>
      </c>
      <c r="D34" s="84">
        <f t="shared" si="5"/>
        <v>11076.022817273459</v>
      </c>
      <c r="E34" s="82">
        <v>11793.533200828799</v>
      </c>
      <c r="F34" s="83">
        <v>1973.8405949287815</v>
      </c>
      <c r="G34" s="84">
        <f t="shared" si="6"/>
        <v>13767.37379575758</v>
      </c>
      <c r="H34" s="85">
        <f t="shared" si="1"/>
        <v>20.715964923943407</v>
      </c>
      <c r="I34" s="86">
        <f t="shared" si="2"/>
        <v>51.093776267261404</v>
      </c>
      <c r="J34" s="87">
        <f t="shared" si="0"/>
        <v>24.298893410429432</v>
      </c>
      <c r="K34" s="88" t="s">
        <v>244</v>
      </c>
    </row>
    <row r="35" spans="1:12" ht="15.75">
      <c r="A35" s="95" t="s">
        <v>65</v>
      </c>
      <c r="B35" s="71">
        <v>19935.743983416076</v>
      </c>
      <c r="C35" s="66">
        <v>8694.564259375431</v>
      </c>
      <c r="D35" s="67">
        <f t="shared" si="5"/>
        <v>28630.308242791507</v>
      </c>
      <c r="E35" s="65">
        <v>24392.357545984658</v>
      </c>
      <c r="F35" s="66">
        <v>11029.193127610124</v>
      </c>
      <c r="G35" s="67">
        <f t="shared" si="6"/>
        <v>35421.550673594786</v>
      </c>
      <c r="H35" s="54">
        <f t="shared" si="1"/>
        <v>22.354889620753056</v>
      </c>
      <c r="I35" s="51">
        <f t="shared" si="2"/>
        <v>26.8515913919118</v>
      </c>
      <c r="J35" s="52">
        <f t="shared" si="0"/>
        <v>23.720465645050005</v>
      </c>
      <c r="K35" s="53" t="s">
        <v>245</v>
      </c>
      <c r="L35" s="48"/>
    </row>
    <row r="36" spans="1:12" ht="15.75">
      <c r="A36" s="95" t="s">
        <v>77</v>
      </c>
      <c r="B36" s="71">
        <v>4762.060356882994</v>
      </c>
      <c r="C36" s="66">
        <v>1059.4246032888805</v>
      </c>
      <c r="D36" s="67">
        <f t="shared" si="5"/>
        <v>5821.484960171874</v>
      </c>
      <c r="E36" s="65">
        <v>5392.788233016476</v>
      </c>
      <c r="F36" s="66">
        <v>1348.2402975569241</v>
      </c>
      <c r="G36" s="67">
        <f t="shared" si="6"/>
        <v>6741.0285305734</v>
      </c>
      <c r="H36" s="54">
        <f t="shared" si="1"/>
        <v>13.244852623966421</v>
      </c>
      <c r="I36" s="51">
        <f t="shared" si="2"/>
        <v>27.261561924410994</v>
      </c>
      <c r="J36" s="52">
        <f t="shared" si="0"/>
        <v>15.795687469651673</v>
      </c>
      <c r="K36" s="53" t="s">
        <v>246</v>
      </c>
      <c r="L36" s="48"/>
    </row>
    <row r="37" spans="1:12" ht="15.75">
      <c r="A37" s="95" t="s">
        <v>40</v>
      </c>
      <c r="B37" s="71">
        <v>5865.9196322970765</v>
      </c>
      <c r="C37" s="66">
        <v>286.3178181323189</v>
      </c>
      <c r="D37" s="67">
        <f t="shared" si="5"/>
        <v>6152.237450429396</v>
      </c>
      <c r="E37" s="65">
        <v>5883.489276537912</v>
      </c>
      <c r="F37" s="66">
        <v>255.90578910813718</v>
      </c>
      <c r="G37" s="67">
        <f t="shared" si="6"/>
        <v>6139.395065646049</v>
      </c>
      <c r="H37" s="54">
        <f t="shared" si="1"/>
        <v>0.2995207118777903</v>
      </c>
      <c r="I37" s="51">
        <f t="shared" si="2"/>
        <v>-10.621773113026135</v>
      </c>
      <c r="J37" s="52">
        <f t="shared" si="0"/>
        <v>-0.2087433212196666</v>
      </c>
      <c r="K37" s="53" t="s">
        <v>247</v>
      </c>
      <c r="L37" s="48"/>
    </row>
    <row r="38" spans="1:12" ht="15.75">
      <c r="A38" s="95" t="s">
        <v>27</v>
      </c>
      <c r="B38" s="71">
        <v>1560.829087144676</v>
      </c>
      <c r="C38" s="66">
        <v>19.28202396643548</v>
      </c>
      <c r="D38" s="67">
        <f t="shared" si="5"/>
        <v>1580.1111111111113</v>
      </c>
      <c r="E38" s="65">
        <v>1821.7636345803846</v>
      </c>
      <c r="F38" s="66">
        <v>13.736365419615659</v>
      </c>
      <c r="G38" s="67">
        <f t="shared" si="6"/>
        <v>1835.5000000000002</v>
      </c>
      <c r="H38" s="54">
        <f aca="true" t="shared" si="7" ref="H38:H70">(E38-B38)/B38*100</f>
        <v>16.717688668466124</v>
      </c>
      <c r="I38" s="51">
        <f aca="true" t="shared" si="8" ref="I38:I70">(F38-C38)/C38*100</f>
        <v>-28.76076990918192</v>
      </c>
      <c r="J38" s="52">
        <f aca="true" t="shared" si="9" ref="J38:J70">(G38-D38)/D38*100</f>
        <v>16.16271710850151</v>
      </c>
      <c r="K38" s="53" t="s">
        <v>231</v>
      </c>
      <c r="L38" s="48"/>
    </row>
    <row r="39" spans="1:12" ht="15.75">
      <c r="A39" s="95" t="s">
        <v>33</v>
      </c>
      <c r="B39" s="71">
        <v>856.6380295382812</v>
      </c>
      <c r="C39" s="66">
        <v>0.9444444444444444</v>
      </c>
      <c r="D39" s="67">
        <f t="shared" si="5"/>
        <v>857.5824739827257</v>
      </c>
      <c r="E39" s="65">
        <v>749.0834914611006</v>
      </c>
      <c r="F39" s="66">
        <v>2.520089101559277</v>
      </c>
      <c r="G39" s="67">
        <f t="shared" si="6"/>
        <v>751.6035805626599</v>
      </c>
      <c r="H39" s="54">
        <f t="shared" si="7"/>
        <v>-12.55542415448814</v>
      </c>
      <c r="I39" s="51">
        <f t="shared" si="8"/>
        <v>166.83296369451168</v>
      </c>
      <c r="J39" s="52">
        <f t="shared" si="9"/>
        <v>-12.357866051982835</v>
      </c>
      <c r="K39" s="53" t="s">
        <v>233</v>
      </c>
      <c r="L39" s="48"/>
    </row>
    <row r="40" spans="1:12" ht="15.75">
      <c r="A40" s="95" t="s">
        <v>35</v>
      </c>
      <c r="B40" s="71">
        <v>27240.07401941653</v>
      </c>
      <c r="C40" s="66">
        <v>406.23201671160217</v>
      </c>
      <c r="D40" s="67">
        <f t="shared" si="5"/>
        <v>27646.30603612813</v>
      </c>
      <c r="E40" s="65">
        <v>26182.967552031125</v>
      </c>
      <c r="F40" s="66">
        <v>392.27970891988207</v>
      </c>
      <c r="G40" s="67">
        <f t="shared" si="6"/>
        <v>26575.247260951008</v>
      </c>
      <c r="H40" s="54">
        <f t="shared" si="7"/>
        <v>-3.8807033587056603</v>
      </c>
      <c r="I40" s="51">
        <f t="shared" si="8"/>
        <v>-3.434566262074148</v>
      </c>
      <c r="J40" s="52">
        <f t="shared" si="9"/>
        <v>-3.874147865459734</v>
      </c>
      <c r="K40" s="53" t="s">
        <v>248</v>
      </c>
      <c r="L40" s="48"/>
    </row>
    <row r="41" spans="1:12" ht="15.75">
      <c r="A41" s="95" t="s">
        <v>37</v>
      </c>
      <c r="B41" s="71">
        <v>2375.2408899733396</v>
      </c>
      <c r="C41" s="66">
        <v>0</v>
      </c>
      <c r="D41" s="67">
        <f t="shared" si="5"/>
        <v>2375.2408899733396</v>
      </c>
      <c r="E41" s="65">
        <v>2767.7931723276834</v>
      </c>
      <c r="F41" s="66">
        <v>29</v>
      </c>
      <c r="G41" s="67">
        <f t="shared" si="6"/>
        <v>2796.7931723276834</v>
      </c>
      <c r="H41" s="54">
        <f t="shared" si="7"/>
        <v>16.526840877968798</v>
      </c>
      <c r="I41" s="51" t="e">
        <f t="shared" si="8"/>
        <v>#DIV/0!</v>
      </c>
      <c r="J41" s="52">
        <f t="shared" si="9"/>
        <v>17.747769673966644</v>
      </c>
      <c r="K41" s="53" t="s">
        <v>249</v>
      </c>
      <c r="L41" s="48"/>
    </row>
    <row r="42" spans="1:12" ht="15.75">
      <c r="A42" s="95" t="s">
        <v>47</v>
      </c>
      <c r="B42" s="71">
        <v>2643.7852200868815</v>
      </c>
      <c r="C42" s="79">
        <v>745.4610942105231</v>
      </c>
      <c r="D42" s="67">
        <f t="shared" si="5"/>
        <v>3389.2463142974048</v>
      </c>
      <c r="E42" s="65">
        <v>1826.6821988785518</v>
      </c>
      <c r="F42" s="66">
        <v>635.8140960746633</v>
      </c>
      <c r="G42" s="67">
        <f t="shared" si="6"/>
        <v>2462.496294953215</v>
      </c>
      <c r="H42" s="54">
        <f t="shared" si="7"/>
        <v>-30.906558331598415</v>
      </c>
      <c r="I42" s="51">
        <f t="shared" si="8"/>
        <v>-14.70861443842095</v>
      </c>
      <c r="J42" s="52">
        <f t="shared" si="9"/>
        <v>-27.34383793336974</v>
      </c>
      <c r="K42" s="53" t="s">
        <v>250</v>
      </c>
      <c r="L42" s="48"/>
    </row>
    <row r="43" spans="1:12" ht="16.5" thickBot="1">
      <c r="A43" s="95" t="s">
        <v>200</v>
      </c>
      <c r="B43" s="71">
        <v>2415.241451002322</v>
      </c>
      <c r="C43" s="65">
        <v>252.4415644067307</v>
      </c>
      <c r="D43" s="67">
        <f t="shared" si="5"/>
        <v>2667.6830154090526</v>
      </c>
      <c r="E43" s="65">
        <v>2983.9877663719385</v>
      </c>
      <c r="F43" s="66">
        <v>104.28088004056121</v>
      </c>
      <c r="G43" s="67">
        <f t="shared" si="6"/>
        <v>3088.2686464125</v>
      </c>
      <c r="H43" s="54">
        <f t="shared" si="7"/>
        <v>23.548217720989665</v>
      </c>
      <c r="I43" s="51">
        <f t="shared" si="8"/>
        <v>-58.69108152390263</v>
      </c>
      <c r="J43" s="52">
        <f t="shared" si="9"/>
        <v>15.765952272967345</v>
      </c>
      <c r="K43" s="53" t="s">
        <v>251</v>
      </c>
      <c r="L43" s="48"/>
    </row>
    <row r="44" spans="1:12" ht="45" customHeight="1" thickBot="1">
      <c r="A44" s="98" t="s">
        <v>208</v>
      </c>
      <c r="B44" s="99">
        <v>216643.37635976632</v>
      </c>
      <c r="C44" s="100">
        <v>53103.600967749364</v>
      </c>
      <c r="D44" s="100">
        <f>SUM(D23:D43)</f>
        <v>269746.9773275157</v>
      </c>
      <c r="E44" s="100">
        <f>SUM(E23:E43)</f>
        <v>233294.9204041894</v>
      </c>
      <c r="F44" s="100">
        <f>SUM(F23:F43)</f>
        <v>58122.02002649395</v>
      </c>
      <c r="G44" s="100">
        <f>SUM(G23:G43)</f>
        <v>291416.94043068343</v>
      </c>
      <c r="H44" s="101">
        <f t="shared" si="7"/>
        <v>7.686154233845994</v>
      </c>
      <c r="I44" s="102">
        <f t="shared" si="8"/>
        <v>9.450242483164837</v>
      </c>
      <c r="J44" s="101">
        <f t="shared" si="9"/>
        <v>8.033440566363394</v>
      </c>
      <c r="K44" s="103" t="s">
        <v>296</v>
      </c>
      <c r="L44" s="48"/>
    </row>
    <row r="45" spans="1:12" ht="15.75">
      <c r="A45" s="95" t="s">
        <v>119</v>
      </c>
      <c r="B45" s="93">
        <v>22885.92567050968</v>
      </c>
      <c r="C45" s="63">
        <v>5725.853891078722</v>
      </c>
      <c r="D45" s="67">
        <f>SUM(B45:C45)</f>
        <v>28611.779561588402</v>
      </c>
      <c r="E45" s="66">
        <v>31777.104383648737</v>
      </c>
      <c r="F45" s="66">
        <v>10030.9171256039</v>
      </c>
      <c r="G45" s="67">
        <f>SUM(E45:F45)</f>
        <v>41808.021509252634</v>
      </c>
      <c r="H45" s="54">
        <f t="shared" si="7"/>
        <v>38.84998510065092</v>
      </c>
      <c r="I45" s="51">
        <f t="shared" si="8"/>
        <v>75.18639693605816</v>
      </c>
      <c r="J45" s="52">
        <f t="shared" si="9"/>
        <v>46.121709833736865</v>
      </c>
      <c r="K45" s="53" t="s">
        <v>252</v>
      </c>
      <c r="L45" s="48"/>
    </row>
    <row r="46" spans="1:12" ht="15.75">
      <c r="A46" s="95" t="s">
        <v>120</v>
      </c>
      <c r="B46" s="93">
        <v>44521.401682928736</v>
      </c>
      <c r="C46" s="63">
        <v>29652.992534120887</v>
      </c>
      <c r="D46" s="67">
        <f aca="true" t="shared" si="10" ref="D46:D87">SUM(B46:C46)</f>
        <v>74174.39421704962</v>
      </c>
      <c r="E46" s="65">
        <v>58158.00913203338</v>
      </c>
      <c r="F46" s="66">
        <v>31590.363379999202</v>
      </c>
      <c r="G46" s="67">
        <f aca="true" t="shared" si="11" ref="G46:G86">SUM(E46:F46)</f>
        <v>89748.37251203258</v>
      </c>
      <c r="H46" s="54">
        <f t="shared" si="7"/>
        <v>30.629330914200438</v>
      </c>
      <c r="I46" s="51">
        <f t="shared" si="8"/>
        <v>6.533474972716616</v>
      </c>
      <c r="J46" s="52">
        <f t="shared" si="9"/>
        <v>20.996434766167805</v>
      </c>
      <c r="K46" s="53" t="s">
        <v>253</v>
      </c>
      <c r="L46" s="48"/>
    </row>
    <row r="47" spans="1:12" ht="15.75">
      <c r="A47" s="95" t="s">
        <v>122</v>
      </c>
      <c r="B47" s="71">
        <v>4065.2293708344814</v>
      </c>
      <c r="C47" s="66">
        <v>723.308105200371</v>
      </c>
      <c r="D47" s="67">
        <f t="shared" si="10"/>
        <v>4788.537476034852</v>
      </c>
      <c r="E47" s="65">
        <v>4988.88800303079</v>
      </c>
      <c r="F47" s="66">
        <v>999.5029806368162</v>
      </c>
      <c r="G47" s="67">
        <f t="shared" si="11"/>
        <v>5988.390983667607</v>
      </c>
      <c r="H47" s="54">
        <f t="shared" si="7"/>
        <v>22.720947526921627</v>
      </c>
      <c r="I47" s="51">
        <f t="shared" si="8"/>
        <v>38.18495513193976</v>
      </c>
      <c r="J47" s="52">
        <f t="shared" si="9"/>
        <v>25.056784323765864</v>
      </c>
      <c r="K47" s="53" t="s">
        <v>254</v>
      </c>
      <c r="L47" s="48"/>
    </row>
    <row r="48" spans="1:12" ht="15.75">
      <c r="A48" s="95" t="s">
        <v>123</v>
      </c>
      <c r="B48" s="71">
        <v>276.20803783718856</v>
      </c>
      <c r="C48" s="66">
        <v>296.36339073424006</v>
      </c>
      <c r="D48" s="67">
        <f t="shared" si="10"/>
        <v>572.5714285714287</v>
      </c>
      <c r="E48" s="65">
        <v>257.73601261239617</v>
      </c>
      <c r="F48" s="66">
        <v>80.97827310188953</v>
      </c>
      <c r="G48" s="67">
        <f t="shared" si="11"/>
        <v>338.71428571428567</v>
      </c>
      <c r="H48" s="54">
        <f t="shared" si="7"/>
        <v>-6.6877218235338844</v>
      </c>
      <c r="I48" s="51">
        <f t="shared" si="8"/>
        <v>-72.67602017196998</v>
      </c>
      <c r="J48" s="52">
        <f t="shared" si="9"/>
        <v>-40.84331337325351</v>
      </c>
      <c r="K48" s="53" t="s">
        <v>255</v>
      </c>
      <c r="L48" s="48"/>
    </row>
    <row r="49" spans="1:12" ht="15.75">
      <c r="A49" s="95" t="s">
        <v>124</v>
      </c>
      <c r="B49" s="71">
        <v>40284.35035933429</v>
      </c>
      <c r="C49" s="66">
        <v>9105.208192014703</v>
      </c>
      <c r="D49" s="67">
        <f t="shared" si="10"/>
        <v>49389.55855134899</v>
      </c>
      <c r="E49" s="65">
        <v>76721.35149605724</v>
      </c>
      <c r="F49" s="66">
        <v>12820.663488235894</v>
      </c>
      <c r="G49" s="67">
        <f t="shared" si="11"/>
        <v>89542.01498429313</v>
      </c>
      <c r="H49" s="54">
        <f t="shared" si="7"/>
        <v>90.44951901099759</v>
      </c>
      <c r="I49" s="51">
        <f t="shared" si="8"/>
        <v>40.805824730945275</v>
      </c>
      <c r="J49" s="52">
        <f t="shared" si="9"/>
        <v>81.29745964665528</v>
      </c>
      <c r="K49" s="53" t="s">
        <v>256</v>
      </c>
      <c r="L49" s="48"/>
    </row>
    <row r="50" spans="1:12" ht="15.75">
      <c r="A50" s="95" t="s">
        <v>125</v>
      </c>
      <c r="B50" s="71">
        <v>2491.971457868333</v>
      </c>
      <c r="C50" s="66">
        <v>725.1068369234625</v>
      </c>
      <c r="D50" s="67">
        <f t="shared" si="10"/>
        <v>3217.0782947917955</v>
      </c>
      <c r="E50" s="65">
        <v>3473.476939940797</v>
      </c>
      <c r="F50" s="66">
        <v>1205.9644795008617</v>
      </c>
      <c r="G50" s="67">
        <f t="shared" si="11"/>
        <v>4679.441419441659</v>
      </c>
      <c r="H50" s="54">
        <f t="shared" si="7"/>
        <v>39.386706415652824</v>
      </c>
      <c r="I50" s="51">
        <f t="shared" si="8"/>
        <v>66.31541975491749</v>
      </c>
      <c r="J50" s="52">
        <f t="shared" si="9"/>
        <v>45.45624913814866</v>
      </c>
      <c r="K50" s="53" t="s">
        <v>257</v>
      </c>
      <c r="L50" s="48"/>
    </row>
    <row r="51" spans="1:12" ht="15.75">
      <c r="A51" s="95" t="s">
        <v>126</v>
      </c>
      <c r="B51" s="71">
        <v>37377.69372425516</v>
      </c>
      <c r="C51" s="66">
        <v>13071.763314997124</v>
      </c>
      <c r="D51" s="67">
        <f t="shared" si="10"/>
        <v>50449.45703925228</v>
      </c>
      <c r="E51" s="65">
        <v>44319.421479065786</v>
      </c>
      <c r="F51" s="66">
        <v>15482.057782684715</v>
      </c>
      <c r="G51" s="67">
        <f>SUM(E51:F51)</f>
        <v>59801.4792617505</v>
      </c>
      <c r="H51" s="54">
        <f t="shared" si="7"/>
        <v>18.57184610163895</v>
      </c>
      <c r="I51" s="51">
        <f t="shared" si="8"/>
        <v>18.438939029153627</v>
      </c>
      <c r="J51" s="52">
        <f t="shared" si="9"/>
        <v>18.537409065120098</v>
      </c>
      <c r="K51" s="53" t="s">
        <v>259</v>
      </c>
      <c r="L51" s="48"/>
    </row>
    <row r="52" spans="1:12" ht="15.75">
      <c r="A52" s="95" t="s">
        <v>127</v>
      </c>
      <c r="B52" s="71">
        <v>7515.0693544833175</v>
      </c>
      <c r="C52" s="66">
        <v>1554.9122188950066</v>
      </c>
      <c r="D52" s="67">
        <f t="shared" si="10"/>
        <v>9069.981573378323</v>
      </c>
      <c r="E52" s="65">
        <v>10857.975826686315</v>
      </c>
      <c r="F52" s="66">
        <v>2104.722050239919</v>
      </c>
      <c r="G52" s="67">
        <f t="shared" si="11"/>
        <v>12962.697876926235</v>
      </c>
      <c r="H52" s="54">
        <f t="shared" si="7"/>
        <v>44.482709533594615</v>
      </c>
      <c r="I52" s="51">
        <f t="shared" si="8"/>
        <v>35.3595415010394</v>
      </c>
      <c r="J52" s="52">
        <f t="shared" si="9"/>
        <v>42.91867929449364</v>
      </c>
      <c r="K52" s="53" t="s">
        <v>258</v>
      </c>
      <c r="L52" s="48"/>
    </row>
    <row r="53" spans="1:12" ht="15.75">
      <c r="A53" s="95" t="s">
        <v>128</v>
      </c>
      <c r="B53" s="71">
        <v>6935.350173144429</v>
      </c>
      <c r="C53" s="66">
        <v>1004.969380912964</v>
      </c>
      <c r="D53" s="67">
        <f t="shared" si="10"/>
        <v>7940.319554057393</v>
      </c>
      <c r="E53" s="65">
        <v>8305.018249795348</v>
      </c>
      <c r="F53" s="66">
        <v>1470.3794179472939</v>
      </c>
      <c r="G53" s="67">
        <f t="shared" si="11"/>
        <v>9775.397667742642</v>
      </c>
      <c r="H53" s="54">
        <f t="shared" si="7"/>
        <v>19.749083210746125</v>
      </c>
      <c r="I53" s="51">
        <f t="shared" si="8"/>
        <v>46.310867363096015</v>
      </c>
      <c r="J53" s="52">
        <f t="shared" si="9"/>
        <v>23.11088491076595</v>
      </c>
      <c r="K53" s="53" t="s">
        <v>261</v>
      </c>
      <c r="L53" s="48"/>
    </row>
    <row r="54" spans="1:12" ht="15.75">
      <c r="A54" s="95" t="s">
        <v>130</v>
      </c>
      <c r="B54" s="71">
        <v>11716.977413855717</v>
      </c>
      <c r="C54" s="66">
        <v>1671.7774379991802</v>
      </c>
      <c r="D54" s="67">
        <f t="shared" si="10"/>
        <v>13388.754851854897</v>
      </c>
      <c r="E54" s="65">
        <v>11915.10778410633</v>
      </c>
      <c r="F54" s="66">
        <v>1905.24514593385</v>
      </c>
      <c r="G54" s="67">
        <f t="shared" si="11"/>
        <v>13820.35293004018</v>
      </c>
      <c r="H54" s="54">
        <f t="shared" si="7"/>
        <v>1.6909682698228816</v>
      </c>
      <c r="I54" s="51">
        <f t="shared" si="8"/>
        <v>13.965238591453238</v>
      </c>
      <c r="J54" s="52">
        <f t="shared" si="9"/>
        <v>3.223586382459523</v>
      </c>
      <c r="K54" s="53" t="s">
        <v>260</v>
      </c>
      <c r="L54" s="48"/>
    </row>
    <row r="55" spans="1:12" ht="15.75">
      <c r="A55" s="95" t="s">
        <v>131</v>
      </c>
      <c r="B55" s="71">
        <v>8095.800914002206</v>
      </c>
      <c r="C55" s="66">
        <v>2920.8206368716637</v>
      </c>
      <c r="D55" s="67">
        <f t="shared" si="10"/>
        <v>11016.62155087387</v>
      </c>
      <c r="E55" s="65">
        <v>9686.670463231645</v>
      </c>
      <c r="F55" s="66">
        <v>4260.904600482365</v>
      </c>
      <c r="G55" s="67">
        <f t="shared" si="11"/>
        <v>13947.57506371401</v>
      </c>
      <c r="H55" s="54">
        <f t="shared" si="7"/>
        <v>19.650551762925993</v>
      </c>
      <c r="I55" s="51">
        <f t="shared" si="8"/>
        <v>45.88039219847454</v>
      </c>
      <c r="J55" s="52">
        <f t="shared" si="9"/>
        <v>26.60483070336249</v>
      </c>
      <c r="K55" s="53" t="s">
        <v>262</v>
      </c>
      <c r="L55" s="48"/>
    </row>
    <row r="56" spans="1:12" ht="15.75">
      <c r="A56" s="95" t="s">
        <v>132</v>
      </c>
      <c r="B56" s="71">
        <v>40000.877946990695</v>
      </c>
      <c r="C56" s="66">
        <v>8398.543257265927</v>
      </c>
      <c r="D56" s="67">
        <f t="shared" si="10"/>
        <v>48399.42120425662</v>
      </c>
      <c r="E56" s="65">
        <v>58350.07495772302</v>
      </c>
      <c r="F56" s="66">
        <v>12910.808221847557</v>
      </c>
      <c r="G56" s="67">
        <f t="shared" si="11"/>
        <v>71260.88317957058</v>
      </c>
      <c r="H56" s="54">
        <f t="shared" si="7"/>
        <v>45.87198569753581</v>
      </c>
      <c r="I56" s="51">
        <f t="shared" si="8"/>
        <v>53.72675744305876</v>
      </c>
      <c r="J56" s="52">
        <f t="shared" si="9"/>
        <v>47.2349904327024</v>
      </c>
      <c r="K56" s="53" t="s">
        <v>263</v>
      </c>
      <c r="L56" s="48"/>
    </row>
    <row r="57" spans="1:12" ht="15.75">
      <c r="A57" s="95" t="s">
        <v>133</v>
      </c>
      <c r="B57" s="71">
        <v>2728.6469188233946</v>
      </c>
      <c r="C57" s="66">
        <v>591.8382238101549</v>
      </c>
      <c r="D57" s="67">
        <f t="shared" si="10"/>
        <v>3320.4851426335495</v>
      </c>
      <c r="E57" s="65">
        <v>1804.008251220939</v>
      </c>
      <c r="F57" s="66">
        <v>755.4768914126101</v>
      </c>
      <c r="G57" s="67">
        <f t="shared" si="11"/>
        <v>2559.485142633549</v>
      </c>
      <c r="H57" s="54">
        <f t="shared" si="7"/>
        <v>-33.886343492223034</v>
      </c>
      <c r="I57" s="51">
        <f t="shared" si="8"/>
        <v>27.64922254412313</v>
      </c>
      <c r="J57" s="52">
        <f t="shared" si="9"/>
        <v>-22.918337752188666</v>
      </c>
      <c r="K57" s="53" t="s">
        <v>264</v>
      </c>
      <c r="L57" s="48"/>
    </row>
    <row r="58" spans="1:12" ht="15.75">
      <c r="A58" s="95" t="s">
        <v>134</v>
      </c>
      <c r="B58" s="71">
        <v>3409.755695302005</v>
      </c>
      <c r="C58" s="66">
        <v>12.244304697995318</v>
      </c>
      <c r="D58" s="67">
        <f t="shared" si="10"/>
        <v>3422</v>
      </c>
      <c r="E58" s="65">
        <v>4101.604057903249</v>
      </c>
      <c r="F58" s="66">
        <v>22.395942096751032</v>
      </c>
      <c r="G58" s="67">
        <f t="shared" si="11"/>
        <v>4124</v>
      </c>
      <c r="H58" s="54">
        <f t="shared" si="7"/>
        <v>20.290261954968784</v>
      </c>
      <c r="I58" s="51">
        <f t="shared" si="8"/>
        <v>82.90905567237131</v>
      </c>
      <c r="J58" s="52">
        <f t="shared" si="9"/>
        <v>20.514319111630623</v>
      </c>
      <c r="K58" s="53" t="s">
        <v>265</v>
      </c>
      <c r="L58" s="48"/>
    </row>
    <row r="59" spans="1:12" ht="15.75">
      <c r="A59" s="95" t="s">
        <v>135</v>
      </c>
      <c r="B59" s="71">
        <v>0</v>
      </c>
      <c r="C59" s="66">
        <v>473</v>
      </c>
      <c r="D59" s="67">
        <f t="shared" si="10"/>
        <v>473</v>
      </c>
      <c r="E59" s="65">
        <v>0</v>
      </c>
      <c r="F59" s="66">
        <v>558</v>
      </c>
      <c r="G59" s="67">
        <f t="shared" si="11"/>
        <v>558</v>
      </c>
      <c r="H59" s="54" t="e">
        <f>(E59-B59)/B59*100</f>
        <v>#DIV/0!</v>
      </c>
      <c r="I59" s="51">
        <f>(F59-C59)/C59*100</f>
        <v>17.970401691331926</v>
      </c>
      <c r="J59" s="52">
        <f>(G59-D59)/D59*100</f>
        <v>17.970401691331926</v>
      </c>
      <c r="K59" s="53" t="s">
        <v>281</v>
      </c>
      <c r="L59" s="48"/>
    </row>
    <row r="60" spans="1:12" ht="15.75">
      <c r="A60" s="95" t="s">
        <v>139</v>
      </c>
      <c r="B60" s="71">
        <v>3494.743999330032</v>
      </c>
      <c r="C60" s="66">
        <v>1550.2480571128172</v>
      </c>
      <c r="D60" s="67">
        <f t="shared" si="10"/>
        <v>5044.9920564428485</v>
      </c>
      <c r="E60" s="65">
        <v>4218.127169841117</v>
      </c>
      <c r="F60" s="66">
        <v>2060.4006710016206</v>
      </c>
      <c r="G60" s="67">
        <f t="shared" si="11"/>
        <v>6278.527840842738</v>
      </c>
      <c r="H60" s="54">
        <f t="shared" si="7"/>
        <v>20.699174836547783</v>
      </c>
      <c r="I60" s="51">
        <f t="shared" si="8"/>
        <v>32.907805402376184</v>
      </c>
      <c r="J60" s="52">
        <f t="shared" si="9"/>
        <v>24.45069824886183</v>
      </c>
      <c r="K60" s="53" t="s">
        <v>266</v>
      </c>
      <c r="L60" s="48"/>
    </row>
    <row r="61" spans="1:12" ht="15.75">
      <c r="A61" s="95" t="s">
        <v>140</v>
      </c>
      <c r="B61" s="71">
        <v>5400.168730653295</v>
      </c>
      <c r="C61" s="66">
        <v>1490.4579905237863</v>
      </c>
      <c r="D61" s="67">
        <f t="shared" si="10"/>
        <v>6890.626721177081</v>
      </c>
      <c r="E61" s="65">
        <v>7336.263042527898</v>
      </c>
      <c r="F61" s="66">
        <v>1806.887913910351</v>
      </c>
      <c r="G61" s="67">
        <f t="shared" si="11"/>
        <v>9143.150956438249</v>
      </c>
      <c r="H61" s="54">
        <f t="shared" si="7"/>
        <v>35.85247810655687</v>
      </c>
      <c r="I61" s="51">
        <f t="shared" si="8"/>
        <v>21.230381895927366</v>
      </c>
      <c r="J61" s="52">
        <f t="shared" si="9"/>
        <v>32.68968595176469</v>
      </c>
      <c r="K61" s="53" t="s">
        <v>267</v>
      </c>
      <c r="L61" s="48"/>
    </row>
    <row r="62" spans="1:12" ht="15.75">
      <c r="A62" s="95" t="s">
        <v>141</v>
      </c>
      <c r="B62" s="71">
        <v>19375.955795472986</v>
      </c>
      <c r="C62" s="66">
        <v>3801.8887458072377</v>
      </c>
      <c r="D62" s="67">
        <f t="shared" si="10"/>
        <v>23177.844541280225</v>
      </c>
      <c r="E62" s="65">
        <v>25071.270681867187</v>
      </c>
      <c r="F62" s="66">
        <v>5109.272675211632</v>
      </c>
      <c r="G62" s="67">
        <f t="shared" si="11"/>
        <v>30180.54335707882</v>
      </c>
      <c r="H62" s="54">
        <f t="shared" si="7"/>
        <v>29.393723574270638</v>
      </c>
      <c r="I62" s="51">
        <f t="shared" si="8"/>
        <v>34.38774821715104</v>
      </c>
      <c r="J62" s="52">
        <f t="shared" si="9"/>
        <v>30.212899233691214</v>
      </c>
      <c r="K62" s="53" t="s">
        <v>268</v>
      </c>
      <c r="L62" s="48"/>
    </row>
    <row r="63" spans="1:12" ht="15.75">
      <c r="A63" s="95" t="s">
        <v>142</v>
      </c>
      <c r="B63" s="71">
        <v>6225.461300550442</v>
      </c>
      <c r="C63" s="66">
        <v>364.25807704762514</v>
      </c>
      <c r="D63" s="67">
        <f t="shared" si="10"/>
        <v>6589.719377598067</v>
      </c>
      <c r="E63" s="65">
        <v>10815.261805665365</v>
      </c>
      <c r="F63" s="66">
        <v>647.3795308477402</v>
      </c>
      <c r="G63" s="67">
        <f t="shared" si="11"/>
        <v>11462.641336513105</v>
      </c>
      <c r="H63" s="54">
        <f t="shared" si="7"/>
        <v>73.72627157298533</v>
      </c>
      <c r="I63" s="51">
        <f t="shared" si="8"/>
        <v>77.72551156445549</v>
      </c>
      <c r="J63" s="52">
        <f t="shared" si="9"/>
        <v>73.94733644471525</v>
      </c>
      <c r="K63" s="53" t="s">
        <v>269</v>
      </c>
      <c r="L63" s="48"/>
    </row>
    <row r="64" spans="1:12" ht="16.5" customHeight="1">
      <c r="A64" s="95" t="s">
        <v>143</v>
      </c>
      <c r="B64" s="71">
        <v>1019.6574530189939</v>
      </c>
      <c r="C64" s="66">
        <v>260.3425469810059</v>
      </c>
      <c r="D64" s="67">
        <f t="shared" si="10"/>
        <v>1279.9999999999998</v>
      </c>
      <c r="E64" s="65">
        <v>972.980286335911</v>
      </c>
      <c r="F64" s="66">
        <v>202.01971366408878</v>
      </c>
      <c r="G64" s="67">
        <f t="shared" si="11"/>
        <v>1174.9999999999998</v>
      </c>
      <c r="H64" s="54">
        <f t="shared" si="7"/>
        <v>-4.577730152894139</v>
      </c>
      <c r="I64" s="51">
        <f t="shared" si="8"/>
        <v>-22.40234413976608</v>
      </c>
      <c r="J64" s="52">
        <f t="shared" si="9"/>
        <v>-8.203125000000002</v>
      </c>
      <c r="K64" s="53" t="s">
        <v>271</v>
      </c>
      <c r="L64" s="48"/>
    </row>
    <row r="65" spans="1:12" ht="15.75">
      <c r="A65" s="95" t="s">
        <v>145</v>
      </c>
      <c r="B65" s="71">
        <v>4863.289968851795</v>
      </c>
      <c r="C65" s="66">
        <v>2729.562584434587</v>
      </c>
      <c r="D65" s="67">
        <f t="shared" si="10"/>
        <v>7592.852553286381</v>
      </c>
      <c r="E65" s="65">
        <v>5996.263537402021</v>
      </c>
      <c r="F65" s="66">
        <v>3329.4173215891046</v>
      </c>
      <c r="G65" s="67">
        <f t="shared" si="11"/>
        <v>9325.680858991125</v>
      </c>
      <c r="H65" s="54">
        <f t="shared" si="7"/>
        <v>23.296442856721487</v>
      </c>
      <c r="I65" s="51">
        <f t="shared" si="8"/>
        <v>21.97622214545318</v>
      </c>
      <c r="J65" s="52">
        <f t="shared" si="9"/>
        <v>22.821835318726574</v>
      </c>
      <c r="K65" s="53" t="s">
        <v>270</v>
      </c>
      <c r="L65" s="48"/>
    </row>
    <row r="66" spans="1:12" ht="15.75">
      <c r="A66" s="95" t="s">
        <v>146</v>
      </c>
      <c r="B66" s="71">
        <v>2604.926162113676</v>
      </c>
      <c r="C66" s="66">
        <v>2956.088174803887</v>
      </c>
      <c r="D66" s="67">
        <f t="shared" si="10"/>
        <v>5561.014336917563</v>
      </c>
      <c r="E66" s="65">
        <v>3832.6167086166442</v>
      </c>
      <c r="F66" s="66">
        <v>6051.286517189808</v>
      </c>
      <c r="G66" s="67">
        <f t="shared" si="11"/>
        <v>9883.903225806453</v>
      </c>
      <c r="H66" s="54">
        <f t="shared" si="7"/>
        <v>47.129571822749924</v>
      </c>
      <c r="I66" s="51">
        <f t="shared" si="8"/>
        <v>104.70588694774857</v>
      </c>
      <c r="J66" s="52">
        <f t="shared" si="9"/>
        <v>77.73561848583618</v>
      </c>
      <c r="K66" s="53" t="s">
        <v>272</v>
      </c>
      <c r="L66" s="48"/>
    </row>
    <row r="67" spans="1:12" ht="15.75" hidden="1">
      <c r="A67" s="95" t="s">
        <v>147</v>
      </c>
      <c r="B67" s="71">
        <v>0</v>
      </c>
      <c r="C67" s="66">
        <v>0</v>
      </c>
      <c r="D67" s="67">
        <f t="shared" si="10"/>
        <v>0</v>
      </c>
      <c r="E67" s="65">
        <v>1.7704034725811542</v>
      </c>
      <c r="F67" s="66">
        <v>5.229596527418846</v>
      </c>
      <c r="G67" s="67">
        <f t="shared" si="11"/>
        <v>7</v>
      </c>
      <c r="H67" s="54" t="e">
        <f t="shared" si="7"/>
        <v>#DIV/0!</v>
      </c>
      <c r="I67" s="51" t="e">
        <f t="shared" si="8"/>
        <v>#DIV/0!</v>
      </c>
      <c r="J67" s="52" t="e">
        <f t="shared" si="9"/>
        <v>#DIV/0!</v>
      </c>
      <c r="K67" s="53" t="s">
        <v>273</v>
      </c>
      <c r="L67" s="48"/>
    </row>
    <row r="68" spans="1:12" ht="15.75">
      <c r="A68" s="95" t="s">
        <v>28</v>
      </c>
      <c r="B68" s="71">
        <v>95854.25630647782</v>
      </c>
      <c r="C68" s="66">
        <v>38293.77418492432</v>
      </c>
      <c r="D68" s="67">
        <f t="shared" si="10"/>
        <v>134148.03049140214</v>
      </c>
      <c r="E68" s="65">
        <v>113200.83188153766</v>
      </c>
      <c r="F68" s="66">
        <v>48146.38960275008</v>
      </c>
      <c r="G68" s="67">
        <f t="shared" si="11"/>
        <v>161347.22148428773</v>
      </c>
      <c r="H68" s="54">
        <f t="shared" si="7"/>
        <v>18.096823493781102</v>
      </c>
      <c r="I68" s="51">
        <f t="shared" si="8"/>
        <v>25.729026787086944</v>
      </c>
      <c r="J68" s="52">
        <f t="shared" si="9"/>
        <v>20.27550527074555</v>
      </c>
      <c r="K68" s="53" t="s">
        <v>274</v>
      </c>
      <c r="L68" s="48"/>
    </row>
    <row r="69" spans="1:12" ht="15.75">
      <c r="A69" s="95" t="s">
        <v>148</v>
      </c>
      <c r="B69" s="71">
        <v>15790.317635625812</v>
      </c>
      <c r="C69" s="66">
        <v>5751.115050291887</v>
      </c>
      <c r="D69" s="67">
        <f t="shared" si="10"/>
        <v>21541.432685917698</v>
      </c>
      <c r="E69" s="65">
        <v>29083.723405924327</v>
      </c>
      <c r="F69" s="66">
        <v>7897.287796257777</v>
      </c>
      <c r="G69" s="67">
        <f t="shared" si="11"/>
        <v>36981.011202182104</v>
      </c>
      <c r="H69" s="54">
        <f t="shared" si="7"/>
        <v>84.1870700580854</v>
      </c>
      <c r="I69" s="51">
        <f t="shared" si="8"/>
        <v>37.31750673040291</v>
      </c>
      <c r="J69" s="52">
        <f t="shared" si="9"/>
        <v>71.6738702637812</v>
      </c>
      <c r="K69" s="53" t="s">
        <v>275</v>
      </c>
      <c r="L69" s="48"/>
    </row>
    <row r="70" spans="1:12" ht="15.75">
      <c r="A70" s="95" t="s">
        <v>149</v>
      </c>
      <c r="B70" s="71">
        <v>4904.646752295871</v>
      </c>
      <c r="C70" s="66">
        <v>1458.7510689308929</v>
      </c>
      <c r="D70" s="67">
        <f t="shared" si="10"/>
        <v>6363.397821226764</v>
      </c>
      <c r="E70" s="65">
        <v>9711.849142489315</v>
      </c>
      <c r="F70" s="66">
        <v>2160.4137961365777</v>
      </c>
      <c r="G70" s="67">
        <f t="shared" si="11"/>
        <v>11872.262938625892</v>
      </c>
      <c r="H70" s="54">
        <f t="shared" si="7"/>
        <v>98.01322364231811</v>
      </c>
      <c r="I70" s="51">
        <f t="shared" si="8"/>
        <v>48.10023739827851</v>
      </c>
      <c r="J70" s="52">
        <f t="shared" si="9"/>
        <v>86.57112555532643</v>
      </c>
      <c r="K70" s="53" t="s">
        <v>276</v>
      </c>
      <c r="L70" s="48"/>
    </row>
    <row r="71" spans="1:12" ht="15.75">
      <c r="A71" s="95" t="s">
        <v>150</v>
      </c>
      <c r="B71" s="71">
        <v>47979.27803505312</v>
      </c>
      <c r="C71" s="66">
        <v>12677.438251563848</v>
      </c>
      <c r="D71" s="67">
        <f t="shared" si="10"/>
        <v>60656.71628661697</v>
      </c>
      <c r="E71" s="65">
        <v>47247.138516292376</v>
      </c>
      <c r="F71" s="66">
        <v>14107.99546597427</v>
      </c>
      <c r="G71" s="67">
        <f t="shared" si="11"/>
        <v>61355.13398226665</v>
      </c>
      <c r="H71" s="54">
        <f aca="true" t="shared" si="12" ref="H71:H102">(E71-B71)/B71*100</f>
        <v>-1.5259494280548542</v>
      </c>
      <c r="I71" s="51">
        <f aca="true" t="shared" si="13" ref="I71:I102">(F71-C71)/C71*100</f>
        <v>11.284276728651813</v>
      </c>
      <c r="J71" s="52">
        <f aca="true" t="shared" si="14" ref="J71:J102">(G71-D71)/D71*100</f>
        <v>1.1514268137257822</v>
      </c>
      <c r="K71" s="53" t="s">
        <v>277</v>
      </c>
      <c r="L71" s="48"/>
    </row>
    <row r="72" spans="1:12" ht="15.75">
      <c r="A72" s="95" t="s">
        <v>151</v>
      </c>
      <c r="B72" s="71">
        <v>1545.8224195618518</v>
      </c>
      <c r="C72" s="66">
        <v>337.17758043814825</v>
      </c>
      <c r="D72" s="67">
        <f t="shared" si="10"/>
        <v>1883</v>
      </c>
      <c r="E72" s="65">
        <v>2149.7262945114244</v>
      </c>
      <c r="F72" s="66">
        <v>425.2737054885755</v>
      </c>
      <c r="G72" s="67">
        <f t="shared" si="11"/>
        <v>2575</v>
      </c>
      <c r="H72" s="54">
        <f t="shared" si="12"/>
        <v>39.06683376482166</v>
      </c>
      <c r="I72" s="51">
        <f t="shared" si="13"/>
        <v>26.127515636107834</v>
      </c>
      <c r="J72" s="52">
        <f t="shared" si="14"/>
        <v>36.74986723313861</v>
      </c>
      <c r="K72" s="53" t="s">
        <v>278</v>
      </c>
      <c r="L72" s="48"/>
    </row>
    <row r="73" spans="1:12" ht="15.75">
      <c r="A73" s="95" t="s">
        <v>152</v>
      </c>
      <c r="B73" s="71">
        <v>11639.010181766054</v>
      </c>
      <c r="C73" s="66">
        <v>1066.9456405240392</v>
      </c>
      <c r="D73" s="67">
        <f t="shared" si="10"/>
        <v>12705.955822290094</v>
      </c>
      <c r="E73" s="65">
        <v>14159.61607360578</v>
      </c>
      <c r="F73" s="66">
        <v>1376.5230214531498</v>
      </c>
      <c r="G73" s="67">
        <f t="shared" si="11"/>
        <v>15536.139095058928</v>
      </c>
      <c r="H73" s="54">
        <f t="shared" si="12"/>
        <v>21.656531375739878</v>
      </c>
      <c r="I73" s="51">
        <f t="shared" si="13"/>
        <v>29.015290861215682</v>
      </c>
      <c r="J73" s="52">
        <f t="shared" si="14"/>
        <v>22.27446177487754</v>
      </c>
      <c r="K73" s="53" t="s">
        <v>279</v>
      </c>
      <c r="L73" s="48"/>
    </row>
    <row r="74" spans="1:12" ht="15.75">
      <c r="A74" s="95" t="s">
        <v>153</v>
      </c>
      <c r="B74" s="71">
        <v>4598.041820686498</v>
      </c>
      <c r="C74" s="66">
        <v>1470.858179313512</v>
      </c>
      <c r="D74" s="67">
        <f t="shared" si="10"/>
        <v>6068.90000000001</v>
      </c>
      <c r="E74" s="65">
        <v>6307.132273088627</v>
      </c>
      <c r="F74" s="66">
        <v>2048.413181456838</v>
      </c>
      <c r="G74" s="67">
        <f t="shared" si="11"/>
        <v>8355.545454545465</v>
      </c>
      <c r="H74" s="54">
        <f t="shared" si="12"/>
        <v>37.169963194179</v>
      </c>
      <c r="I74" s="51">
        <f t="shared" si="13"/>
        <v>39.26653230516665</v>
      </c>
      <c r="J74" s="52">
        <f t="shared" si="14"/>
        <v>37.678087537205286</v>
      </c>
      <c r="K74" s="53" t="s">
        <v>280</v>
      </c>
      <c r="L74" s="48"/>
    </row>
    <row r="75" spans="1:12" ht="15.75">
      <c r="A75" s="95" t="s">
        <v>158</v>
      </c>
      <c r="B75" s="71">
        <v>2787.3137318969275</v>
      </c>
      <c r="C75" s="66">
        <v>2158.0044499212545</v>
      </c>
      <c r="D75" s="67">
        <f t="shared" si="10"/>
        <v>4945.318181818182</v>
      </c>
      <c r="E75" s="65">
        <v>10372.340386711356</v>
      </c>
      <c r="F75" s="66">
        <v>1578.514158743188</v>
      </c>
      <c r="G75" s="67">
        <f t="shared" si="11"/>
        <v>11950.854545454544</v>
      </c>
      <c r="H75" s="54">
        <f t="shared" si="12"/>
        <v>272.1267637731035</v>
      </c>
      <c r="I75" s="51">
        <f t="shared" si="13"/>
        <v>-26.853062846984027</v>
      </c>
      <c r="J75" s="52">
        <f t="shared" si="14"/>
        <v>141.65997224188163</v>
      </c>
      <c r="K75" s="53" t="s">
        <v>282</v>
      </c>
      <c r="L75" s="48"/>
    </row>
    <row r="76" spans="1:12" ht="15.75">
      <c r="A76" s="95" t="s">
        <v>159</v>
      </c>
      <c r="B76" s="71">
        <v>493</v>
      </c>
      <c r="C76" s="66">
        <v>1</v>
      </c>
      <c r="D76" s="67">
        <f t="shared" si="10"/>
        <v>494</v>
      </c>
      <c r="E76" s="65">
        <v>708</v>
      </c>
      <c r="F76" s="66">
        <v>4</v>
      </c>
      <c r="G76" s="67">
        <f t="shared" si="11"/>
        <v>712</v>
      </c>
      <c r="H76" s="54">
        <f t="shared" si="12"/>
        <v>43.6105476673428</v>
      </c>
      <c r="I76" s="51">
        <f t="shared" si="13"/>
        <v>300</v>
      </c>
      <c r="J76" s="52">
        <f t="shared" si="14"/>
        <v>44.12955465587044</v>
      </c>
      <c r="K76" s="53" t="s">
        <v>283</v>
      </c>
      <c r="L76" s="48"/>
    </row>
    <row r="77" spans="1:12" ht="18" customHeight="1">
      <c r="A77" s="95" t="s">
        <v>160</v>
      </c>
      <c r="B77" s="71">
        <v>21.994447387767973</v>
      </c>
      <c r="C77" s="66">
        <v>219.005552612232</v>
      </c>
      <c r="D77" s="67">
        <f t="shared" si="10"/>
        <v>240.99999999999997</v>
      </c>
      <c r="E77" s="65">
        <v>26.308403522856004</v>
      </c>
      <c r="F77" s="66">
        <v>253.69159647714403</v>
      </c>
      <c r="G77" s="67">
        <f t="shared" si="11"/>
        <v>280.00000000000006</v>
      </c>
      <c r="H77" s="54">
        <f t="shared" si="12"/>
        <v>19.61384188941797</v>
      </c>
      <c r="I77" s="51">
        <f t="shared" si="13"/>
        <v>15.837974631778684</v>
      </c>
      <c r="J77" s="52">
        <f t="shared" si="14"/>
        <v>16.182572614107922</v>
      </c>
      <c r="K77" s="58" t="s">
        <v>284</v>
      </c>
      <c r="L77" s="48"/>
    </row>
    <row r="78" spans="1:12" ht="15.75">
      <c r="A78" s="95" t="s">
        <v>53</v>
      </c>
      <c r="B78" s="71">
        <v>1225.2254924676283</v>
      </c>
      <c r="C78" s="66">
        <v>1232.7745075323717</v>
      </c>
      <c r="D78" s="67">
        <f t="shared" si="10"/>
        <v>2458</v>
      </c>
      <c r="E78" s="65">
        <v>1249.2081965184964</v>
      </c>
      <c r="F78" s="66">
        <v>1348.7918034815038</v>
      </c>
      <c r="G78" s="67">
        <f t="shared" si="11"/>
        <v>2598</v>
      </c>
      <c r="H78" s="54">
        <f t="shared" si="12"/>
        <v>1.9574114477953288</v>
      </c>
      <c r="I78" s="51">
        <f t="shared" si="13"/>
        <v>9.411071955191746</v>
      </c>
      <c r="J78" s="52">
        <f t="shared" si="14"/>
        <v>5.695687550854353</v>
      </c>
      <c r="K78" s="53" t="s">
        <v>285</v>
      </c>
      <c r="L78" s="48"/>
    </row>
    <row r="79" spans="1:12" ht="15.75">
      <c r="A79" s="95" t="s">
        <v>161</v>
      </c>
      <c r="B79" s="71">
        <v>2292.4400812274675</v>
      </c>
      <c r="C79" s="66">
        <v>1169.2884056948274</v>
      </c>
      <c r="D79" s="67">
        <f t="shared" si="10"/>
        <v>3461.728486922295</v>
      </c>
      <c r="E79" s="65">
        <v>4805.695369068964</v>
      </c>
      <c r="F79" s="66">
        <v>2147.849888732388</v>
      </c>
      <c r="G79" s="67">
        <f t="shared" si="11"/>
        <v>6953.545257801352</v>
      </c>
      <c r="H79" s="54">
        <f t="shared" si="12"/>
        <v>109.63232184004545</v>
      </c>
      <c r="I79" s="51">
        <f t="shared" si="13"/>
        <v>83.68863304139829</v>
      </c>
      <c r="J79" s="52">
        <f t="shared" si="14"/>
        <v>100.8691693779691</v>
      </c>
      <c r="K79" s="53" t="s">
        <v>286</v>
      </c>
      <c r="L79" s="48"/>
    </row>
    <row r="80" spans="1:12" ht="15.75">
      <c r="A80" s="95" t="s">
        <v>29</v>
      </c>
      <c r="B80" s="71">
        <v>620.7023715668275</v>
      </c>
      <c r="C80" s="66">
        <v>25.29762843317241</v>
      </c>
      <c r="D80" s="67">
        <f t="shared" si="10"/>
        <v>646</v>
      </c>
      <c r="E80" s="65">
        <v>641.6794179463914</v>
      </c>
      <c r="F80" s="66">
        <v>35.32058205360876</v>
      </c>
      <c r="G80" s="67">
        <f t="shared" si="11"/>
        <v>677.0000000000001</v>
      </c>
      <c r="H80" s="54">
        <f t="shared" si="12"/>
        <v>3.3795660110999513</v>
      </c>
      <c r="I80" s="51">
        <f t="shared" si="13"/>
        <v>39.62013137679498</v>
      </c>
      <c r="J80" s="52">
        <f t="shared" si="14"/>
        <v>4.798761609907139</v>
      </c>
      <c r="K80" s="53" t="s">
        <v>287</v>
      </c>
      <c r="L80" s="48"/>
    </row>
    <row r="81" spans="1:12" ht="15.75">
      <c r="A81" s="95" t="s">
        <v>154</v>
      </c>
      <c r="B81" s="71">
        <v>784.7664732782316</v>
      </c>
      <c r="C81" s="66">
        <v>39.70649969474132</v>
      </c>
      <c r="D81" s="67">
        <f t="shared" si="10"/>
        <v>824.4729729729729</v>
      </c>
      <c r="E81" s="65">
        <v>2418.1109091393837</v>
      </c>
      <c r="F81" s="66">
        <v>159.80040842818363</v>
      </c>
      <c r="G81" s="67">
        <f t="shared" si="11"/>
        <v>2577.9113175675675</v>
      </c>
      <c r="H81" s="54">
        <f t="shared" si="12"/>
        <v>208.13127108222744</v>
      </c>
      <c r="I81" s="51">
        <f t="shared" si="13"/>
        <v>302.4540305912369</v>
      </c>
      <c r="J81" s="52">
        <f t="shared" si="14"/>
        <v>212.67384160233402</v>
      </c>
      <c r="K81" s="53" t="s">
        <v>288</v>
      </c>
      <c r="L81" s="48"/>
    </row>
    <row r="82" spans="1:12" ht="15.75">
      <c r="A82" s="95" t="s">
        <v>155</v>
      </c>
      <c r="B82" s="71">
        <v>1410.292662603883</v>
      </c>
      <c r="C82" s="66">
        <v>274.2906707294503</v>
      </c>
      <c r="D82" s="67">
        <f t="shared" si="10"/>
        <v>1684.5833333333333</v>
      </c>
      <c r="E82" s="65">
        <v>2549.5911888295495</v>
      </c>
      <c r="F82" s="66">
        <v>499.32547783711686</v>
      </c>
      <c r="G82" s="67">
        <f t="shared" si="11"/>
        <v>3048.9166666666665</v>
      </c>
      <c r="H82" s="54">
        <f t="shared" si="12"/>
        <v>80.78454610422007</v>
      </c>
      <c r="I82" s="51">
        <f t="shared" si="13"/>
        <v>82.04245755395456</v>
      </c>
      <c r="J82" s="52">
        <f t="shared" si="14"/>
        <v>80.98936433341578</v>
      </c>
      <c r="K82" s="53" t="s">
        <v>289</v>
      </c>
      <c r="L82" s="48"/>
    </row>
    <row r="83" spans="1:11" s="89" customFormat="1" ht="15.75">
      <c r="A83" s="96" t="s">
        <v>43</v>
      </c>
      <c r="B83" s="71">
        <v>19620.98213395601</v>
      </c>
      <c r="C83" s="83">
        <v>723.6943204989293</v>
      </c>
      <c r="D83" s="84">
        <f t="shared" si="10"/>
        <v>20344.67645445494</v>
      </c>
      <c r="E83" s="82">
        <v>20821.0266964817</v>
      </c>
      <c r="F83" s="83">
        <v>742.8464327720638</v>
      </c>
      <c r="G83" s="84">
        <f t="shared" si="11"/>
        <v>21563.873129253763</v>
      </c>
      <c r="H83" s="85">
        <f t="shared" si="12"/>
        <v>6.116128919198665</v>
      </c>
      <c r="I83" s="86">
        <f t="shared" si="13"/>
        <v>2.6464367248219802</v>
      </c>
      <c r="J83" s="87">
        <f t="shared" si="14"/>
        <v>5.99270613876905</v>
      </c>
      <c r="K83" s="88" t="s">
        <v>290</v>
      </c>
    </row>
    <row r="84" spans="1:12" ht="15.75">
      <c r="A84" s="95" t="s">
        <v>45</v>
      </c>
      <c r="B84" s="71">
        <v>720.4298657072691</v>
      </c>
      <c r="C84" s="66">
        <v>45.94450952130575</v>
      </c>
      <c r="D84" s="67">
        <f t="shared" si="10"/>
        <v>766.3743752285748</v>
      </c>
      <c r="E84" s="65">
        <v>790.2683369468731</v>
      </c>
      <c r="F84" s="66">
        <v>36.270124591588385</v>
      </c>
      <c r="G84" s="67">
        <f t="shared" si="11"/>
        <v>826.5384615384614</v>
      </c>
      <c r="H84" s="54">
        <f t="shared" si="12"/>
        <v>9.694000008042607</v>
      </c>
      <c r="I84" s="51">
        <f t="shared" si="13"/>
        <v>-21.05667256112742</v>
      </c>
      <c r="J84" s="52">
        <f t="shared" si="14"/>
        <v>7.850482512798323</v>
      </c>
      <c r="K84" s="53" t="s">
        <v>291</v>
      </c>
      <c r="L84" s="48"/>
    </row>
    <row r="85" spans="1:12" ht="15.75">
      <c r="A85" s="95" t="s">
        <v>30</v>
      </c>
      <c r="B85" s="71">
        <v>951.2314363631491</v>
      </c>
      <c r="C85" s="66">
        <v>41.75113099025811</v>
      </c>
      <c r="D85" s="67">
        <f t="shared" si="10"/>
        <v>992.9825673534073</v>
      </c>
      <c r="E85" s="65">
        <v>956.7431567719713</v>
      </c>
      <c r="F85" s="66">
        <v>67.13481470187983</v>
      </c>
      <c r="G85" s="67">
        <f t="shared" si="11"/>
        <v>1023.8779714738511</v>
      </c>
      <c r="H85" s="54">
        <f t="shared" si="12"/>
        <v>0.5794300102081532</v>
      </c>
      <c r="I85" s="51">
        <f t="shared" si="13"/>
        <v>60.79759544129368</v>
      </c>
      <c r="J85" s="52">
        <f t="shared" si="14"/>
        <v>3.1113742714324992</v>
      </c>
      <c r="K85" s="53" t="s">
        <v>292</v>
      </c>
      <c r="L85" s="48"/>
    </row>
    <row r="86" spans="1:12" ht="15.75">
      <c r="A86" s="95" t="s">
        <v>157</v>
      </c>
      <c r="B86" s="71">
        <v>63.77966124291399</v>
      </c>
      <c r="C86" s="66">
        <v>1012.5818106185579</v>
      </c>
      <c r="D86" s="67">
        <f t="shared" si="10"/>
        <v>1076.361471861472</v>
      </c>
      <c r="E86" s="65">
        <v>196.67839131731952</v>
      </c>
      <c r="F86" s="66">
        <v>2155.880050241122</v>
      </c>
      <c r="G86" s="67">
        <f t="shared" si="11"/>
        <v>2352.5584415584412</v>
      </c>
      <c r="H86" s="54">
        <f t="shared" si="12"/>
        <v>208.37164620276306</v>
      </c>
      <c r="I86" s="51">
        <f t="shared" si="13"/>
        <v>112.90922152000292</v>
      </c>
      <c r="J86" s="52">
        <f t="shared" si="14"/>
        <v>118.56583527556961</v>
      </c>
      <c r="K86" s="53" t="s">
        <v>293</v>
      </c>
      <c r="L86" s="48"/>
    </row>
    <row r="87" spans="1:12" ht="16.5" thickBot="1">
      <c r="A87" s="95" t="s">
        <v>199</v>
      </c>
      <c r="B87" s="71">
        <v>22491.6590992435</v>
      </c>
      <c r="C87" s="65">
        <v>494.6520220236222</v>
      </c>
      <c r="D87" s="67">
        <f t="shared" si="10"/>
        <v>22986.311121267125</v>
      </c>
      <c r="E87" s="65">
        <v>27626.231696465886</v>
      </c>
      <c r="F87" s="65">
        <v>1200.2017484996086</v>
      </c>
      <c r="G87" s="67">
        <f>SUM(E87:F87)</f>
        <v>28826.433444965493</v>
      </c>
      <c r="H87" s="54">
        <f t="shared" si="12"/>
        <v>22.82878543804305</v>
      </c>
      <c r="I87" s="51">
        <f t="shared" si="13"/>
        <v>142.63556905915019</v>
      </c>
      <c r="J87" s="52">
        <f t="shared" si="14"/>
        <v>25.406957614417035</v>
      </c>
      <c r="K87" s="53" t="s">
        <v>294</v>
      </c>
      <c r="L87" s="48"/>
    </row>
    <row r="88" spans="1:12" ht="31.5" customHeight="1" thickBot="1">
      <c r="A88" s="98" t="s">
        <v>210</v>
      </c>
      <c r="B88" s="99">
        <v>511084.6527385695</v>
      </c>
      <c r="C88" s="100">
        <v>157575.59936649067</v>
      </c>
      <c r="D88" s="100">
        <f>SUM(D45:D87)</f>
        <v>668660.2521050603</v>
      </c>
      <c r="E88" s="100">
        <f>SUM(E45:E87)</f>
        <v>677982.9004099551</v>
      </c>
      <c r="F88" s="100">
        <f>SUM(F45:F87)</f>
        <v>201802.19737574205</v>
      </c>
      <c r="G88" s="100">
        <f>SUM(G45:G87)</f>
        <v>879785.0977856967</v>
      </c>
      <c r="H88" s="101">
        <f t="shared" si="12"/>
        <v>32.655695446358386</v>
      </c>
      <c r="I88" s="102">
        <f t="shared" si="13"/>
        <v>28.06690768561748</v>
      </c>
      <c r="J88" s="101">
        <f t="shared" si="14"/>
        <v>31.57430773191292</v>
      </c>
      <c r="K88" s="103" t="s">
        <v>295</v>
      </c>
      <c r="L88" s="48"/>
    </row>
    <row r="89" spans="1:12" ht="15.75">
      <c r="A89" s="95" t="s">
        <v>5</v>
      </c>
      <c r="B89" s="71">
        <v>19050.808398017994</v>
      </c>
      <c r="C89" s="66">
        <v>115.005695768154</v>
      </c>
      <c r="D89" s="69">
        <f>SUM(B89:C89)</f>
        <v>19165.81409378615</v>
      </c>
      <c r="E89" s="72">
        <v>17650.68923914832</v>
      </c>
      <c r="F89" s="75">
        <v>128.9510845108401</v>
      </c>
      <c r="G89" s="67">
        <f>SUM(E89:F89)</f>
        <v>17779.64032365916</v>
      </c>
      <c r="H89" s="54">
        <f t="shared" si="12"/>
        <v>-7.349394994783215</v>
      </c>
      <c r="I89" s="51">
        <f t="shared" si="13"/>
        <v>12.125824420730732</v>
      </c>
      <c r="J89" s="52">
        <f t="shared" si="14"/>
        <v>-7.2325326925528675</v>
      </c>
      <c r="K89" s="53" t="s">
        <v>314</v>
      </c>
      <c r="L89" s="48"/>
    </row>
    <row r="90" spans="1:12" ht="15.75">
      <c r="A90" s="95" t="s">
        <v>6</v>
      </c>
      <c r="B90" s="71">
        <v>24623.593405638745</v>
      </c>
      <c r="C90" s="66">
        <v>864.4133039475515</v>
      </c>
      <c r="D90" s="69">
        <f aca="true" t="shared" si="15" ref="D90:D108">SUM(B90:C90)</f>
        <v>25488.006709586298</v>
      </c>
      <c r="E90" s="74">
        <v>33259.59433509084</v>
      </c>
      <c r="F90" s="76">
        <v>1344.4557365817434</v>
      </c>
      <c r="G90" s="67">
        <f>SUM(E90:F90)</f>
        <v>34604.05007167259</v>
      </c>
      <c r="H90" s="54">
        <f t="shared" si="12"/>
        <v>35.0720578722457</v>
      </c>
      <c r="I90" s="51">
        <f t="shared" si="13"/>
        <v>55.533901484621126</v>
      </c>
      <c r="J90" s="52">
        <f t="shared" si="14"/>
        <v>35.76601130859579</v>
      </c>
      <c r="K90" s="53" t="s">
        <v>313</v>
      </c>
      <c r="L90" s="48"/>
    </row>
    <row r="91" spans="1:12" ht="15.75">
      <c r="A91" s="95" t="s">
        <v>7</v>
      </c>
      <c r="B91" s="71">
        <v>739562.9865312227</v>
      </c>
      <c r="C91" s="66">
        <v>114952.11204504332</v>
      </c>
      <c r="D91" s="69">
        <f t="shared" si="15"/>
        <v>854515.0985762661</v>
      </c>
      <c r="E91" s="74">
        <v>727836.0441686204</v>
      </c>
      <c r="F91" s="76">
        <v>114714.56371208516</v>
      </c>
      <c r="G91" s="67">
        <f aca="true" t="shared" si="16" ref="G91:G108">SUM(E91:F91)</f>
        <v>842550.6078807055</v>
      </c>
      <c r="H91" s="54">
        <f t="shared" si="12"/>
        <v>-1.5856583653010126</v>
      </c>
      <c r="I91" s="51">
        <f t="shared" si="13"/>
        <v>-0.2066498202878431</v>
      </c>
      <c r="J91" s="52">
        <f t="shared" si="14"/>
        <v>-1.40014971245037</v>
      </c>
      <c r="K91" s="53" t="s">
        <v>311</v>
      </c>
      <c r="L91" s="48"/>
    </row>
    <row r="92" spans="1:12" ht="15.75">
      <c r="A92" s="95" t="s">
        <v>12</v>
      </c>
      <c r="B92" s="71">
        <v>23584.62628498499</v>
      </c>
      <c r="C92" s="66">
        <v>96.45614271512962</v>
      </c>
      <c r="D92" s="69">
        <f t="shared" si="15"/>
        <v>23681.082427700123</v>
      </c>
      <c r="E92" s="74">
        <v>29277.472153217084</v>
      </c>
      <c r="F92" s="76">
        <v>117.18039298916743</v>
      </c>
      <c r="G92" s="67">
        <f t="shared" si="16"/>
        <v>29394.652546206253</v>
      </c>
      <c r="H92" s="54">
        <f t="shared" si="12"/>
        <v>24.137952407820887</v>
      </c>
      <c r="I92" s="51">
        <f t="shared" si="13"/>
        <v>21.485671820035485</v>
      </c>
      <c r="J92" s="52">
        <f t="shared" si="14"/>
        <v>24.12714932246036</v>
      </c>
      <c r="K92" s="53" t="s">
        <v>316</v>
      </c>
      <c r="L92" s="48"/>
    </row>
    <row r="93" spans="1:12" ht="15.75">
      <c r="A93" s="95" t="s">
        <v>13</v>
      </c>
      <c r="B93" s="71">
        <v>86480.53775930904</v>
      </c>
      <c r="C93" s="66">
        <v>817.3313927441454</v>
      </c>
      <c r="D93" s="69">
        <f t="shared" si="15"/>
        <v>87297.86915205319</v>
      </c>
      <c r="E93" s="74">
        <v>88127.61175448715</v>
      </c>
      <c r="F93" s="76">
        <v>859.8357348280977</v>
      </c>
      <c r="G93" s="67">
        <f>SUM(E93:F93)</f>
        <v>88987.44748931525</v>
      </c>
      <c r="H93" s="54">
        <f t="shared" si="12"/>
        <v>1.9045603066926098</v>
      </c>
      <c r="I93" s="51">
        <f t="shared" si="13"/>
        <v>5.200380465168018</v>
      </c>
      <c r="J93" s="52">
        <f t="shared" si="14"/>
        <v>1.9354176151988318</v>
      </c>
      <c r="K93" s="53" t="s">
        <v>312</v>
      </c>
      <c r="L93" s="48"/>
    </row>
    <row r="94" spans="1:12" ht="15.75">
      <c r="A94" s="95" t="s">
        <v>10</v>
      </c>
      <c r="B94" s="71">
        <v>13772.857217659968</v>
      </c>
      <c r="C94" s="66">
        <v>97.90194757814224</v>
      </c>
      <c r="D94" s="69">
        <f t="shared" si="15"/>
        <v>13870.75916523811</v>
      </c>
      <c r="E94" s="74">
        <v>12828.715881562459</v>
      </c>
      <c r="F94" s="76">
        <v>104.54060815168783</v>
      </c>
      <c r="G94" s="67">
        <f t="shared" si="16"/>
        <v>12933.256489714147</v>
      </c>
      <c r="H94" s="54">
        <f t="shared" si="12"/>
        <v>-6.855086937857043</v>
      </c>
      <c r="I94" s="51">
        <f t="shared" si="13"/>
        <v>6.780927997624178</v>
      </c>
      <c r="J94" s="52">
        <f t="shared" si="14"/>
        <v>-6.758841851089624</v>
      </c>
      <c r="K94" s="53" t="s">
        <v>315</v>
      </c>
      <c r="L94" s="48"/>
    </row>
    <row r="95" spans="1:12" ht="15.75">
      <c r="A95" s="95" t="s">
        <v>8</v>
      </c>
      <c r="B95" s="71">
        <v>82375.67286257804</v>
      </c>
      <c r="C95" s="66">
        <v>20688.175564711568</v>
      </c>
      <c r="D95" s="69">
        <f t="shared" si="15"/>
        <v>103063.8484272896</v>
      </c>
      <c r="E95" s="74">
        <v>105990.14533617596</v>
      </c>
      <c r="F95" s="76">
        <v>37418.47774932192</v>
      </c>
      <c r="G95" s="67">
        <f t="shared" si="16"/>
        <v>143408.62308549788</v>
      </c>
      <c r="H95" s="54">
        <f t="shared" si="12"/>
        <v>28.666803745557758</v>
      </c>
      <c r="I95" s="51">
        <f t="shared" si="13"/>
        <v>80.86891051498868</v>
      </c>
      <c r="J95" s="52">
        <f t="shared" si="14"/>
        <v>39.14541837303025</v>
      </c>
      <c r="K95" s="53" t="s">
        <v>297</v>
      </c>
      <c r="L95" s="48"/>
    </row>
    <row r="96" spans="1:12" ht="15.75">
      <c r="A96" s="95" t="s">
        <v>9</v>
      </c>
      <c r="B96" s="71">
        <v>171044.39110874958</v>
      </c>
      <c r="C96" s="66">
        <v>2379.2597360234795</v>
      </c>
      <c r="D96" s="69">
        <f t="shared" si="15"/>
        <v>173423.65084477304</v>
      </c>
      <c r="E96" s="74">
        <v>195912.02171042925</v>
      </c>
      <c r="F96" s="76">
        <v>10093.420383263168</v>
      </c>
      <c r="G96" s="67">
        <f t="shared" si="16"/>
        <v>206005.44209369243</v>
      </c>
      <c r="H96" s="54">
        <f t="shared" si="12"/>
        <v>14.538699831360677</v>
      </c>
      <c r="I96" s="51">
        <f t="shared" si="13"/>
        <v>324.2252424332861</v>
      </c>
      <c r="J96" s="52">
        <f t="shared" si="14"/>
        <v>18.787397849260184</v>
      </c>
      <c r="K96" s="53" t="s">
        <v>298</v>
      </c>
      <c r="L96" s="48"/>
    </row>
    <row r="97" spans="1:12" ht="15.75">
      <c r="A97" s="95" t="s">
        <v>11</v>
      </c>
      <c r="B97" s="71">
        <v>444091.07936378155</v>
      </c>
      <c r="C97" s="66">
        <v>229610.55143528298</v>
      </c>
      <c r="D97" s="69">
        <f t="shared" si="15"/>
        <v>673701.6307990645</v>
      </c>
      <c r="E97" s="74">
        <v>445057.05518686504</v>
      </c>
      <c r="F97" s="76">
        <v>241473.83597939045</v>
      </c>
      <c r="G97" s="67">
        <f t="shared" si="16"/>
        <v>686530.8911662555</v>
      </c>
      <c r="H97" s="54">
        <f t="shared" si="12"/>
        <v>0.2175175021455895</v>
      </c>
      <c r="I97" s="51">
        <f t="shared" si="13"/>
        <v>5.166698337663811</v>
      </c>
      <c r="J97" s="52">
        <f t="shared" si="14"/>
        <v>1.9042940941042985</v>
      </c>
      <c r="K97" s="53" t="s">
        <v>301</v>
      </c>
      <c r="L97" s="48"/>
    </row>
    <row r="98" spans="1:12" ht="15.75">
      <c r="A98" s="95" t="s">
        <v>14</v>
      </c>
      <c r="B98" s="71">
        <v>48682.00150801754</v>
      </c>
      <c r="C98" s="66">
        <v>1104.9177407432908</v>
      </c>
      <c r="D98" s="69">
        <f t="shared" si="15"/>
        <v>49786.91924876084</v>
      </c>
      <c r="E98" s="74">
        <v>50089.47174044953</v>
      </c>
      <c r="F98" s="76">
        <v>995.8433411237927</v>
      </c>
      <c r="G98" s="67">
        <f t="shared" si="16"/>
        <v>51085.315081573324</v>
      </c>
      <c r="H98" s="54">
        <f t="shared" si="12"/>
        <v>2.891151121221235</v>
      </c>
      <c r="I98" s="51">
        <f t="shared" si="13"/>
        <v>-9.871721269143755</v>
      </c>
      <c r="J98" s="52">
        <f t="shared" si="14"/>
        <v>2.607905555121896</v>
      </c>
      <c r="K98" s="53" t="s">
        <v>300</v>
      </c>
      <c r="L98" s="48"/>
    </row>
    <row r="99" spans="1:12" ht="15.75">
      <c r="A99" s="95" t="s">
        <v>15</v>
      </c>
      <c r="B99" s="71">
        <v>31523.95564793174</v>
      </c>
      <c r="C99" s="66">
        <v>0.08885068256456617</v>
      </c>
      <c r="D99" s="69">
        <f t="shared" si="15"/>
        <v>31524.044498614305</v>
      </c>
      <c r="E99" s="74">
        <v>35911.32406319257</v>
      </c>
      <c r="F99" s="76">
        <v>1.186417937773913</v>
      </c>
      <c r="G99" s="67">
        <f t="shared" si="16"/>
        <v>35912.510481130346</v>
      </c>
      <c r="H99" s="54">
        <f t="shared" si="12"/>
        <v>13.917569432783683</v>
      </c>
      <c r="I99" s="51">
        <f t="shared" si="13"/>
        <v>1235.2941176470588</v>
      </c>
      <c r="J99" s="52">
        <f t="shared" si="14"/>
        <v>13.921011888905765</v>
      </c>
      <c r="K99" s="53" t="s">
        <v>302</v>
      </c>
      <c r="L99" s="48"/>
    </row>
    <row r="100" spans="1:12" ht="15.75">
      <c r="A100" s="95" t="s">
        <v>16</v>
      </c>
      <c r="B100" s="71">
        <v>5927.2111126692</v>
      </c>
      <c r="C100" s="66">
        <v>203.23748281397988</v>
      </c>
      <c r="D100" s="69">
        <f t="shared" si="15"/>
        <v>6130.44859548318</v>
      </c>
      <c r="E100" s="74">
        <v>6849.016149452563</v>
      </c>
      <c r="F100" s="76">
        <v>237.77630415467243</v>
      </c>
      <c r="G100" s="67">
        <f t="shared" si="16"/>
        <v>7086.792453607235</v>
      </c>
      <c r="H100" s="54">
        <f t="shared" si="12"/>
        <v>15.55208713273327</v>
      </c>
      <c r="I100" s="51">
        <f t="shared" si="13"/>
        <v>16.99431663021796</v>
      </c>
      <c r="J100" s="52">
        <f t="shared" si="14"/>
        <v>15.599900125231859</v>
      </c>
      <c r="K100" s="53" t="s">
        <v>305</v>
      </c>
      <c r="L100" s="48"/>
    </row>
    <row r="101" spans="1:12" ht="15.75">
      <c r="A101" s="95" t="s">
        <v>17</v>
      </c>
      <c r="B101" s="71">
        <v>9063.9393756275</v>
      </c>
      <c r="C101" s="66">
        <v>455.17376542251657</v>
      </c>
      <c r="D101" s="69">
        <f t="shared" si="15"/>
        <v>9519.113141050017</v>
      </c>
      <c r="E101" s="74">
        <v>9782.883860938116</v>
      </c>
      <c r="F101" s="76">
        <v>487.6362144869215</v>
      </c>
      <c r="G101" s="67">
        <f t="shared" si="16"/>
        <v>10270.520075425038</v>
      </c>
      <c r="H101" s="54">
        <f t="shared" si="12"/>
        <v>7.931920719194387</v>
      </c>
      <c r="I101" s="51">
        <f t="shared" si="13"/>
        <v>7.131880510352255</v>
      </c>
      <c r="J101" s="52">
        <f t="shared" si="14"/>
        <v>7.893665336686364</v>
      </c>
      <c r="K101" s="53" t="s">
        <v>306</v>
      </c>
      <c r="L101" s="48"/>
    </row>
    <row r="102" spans="1:12" ht="15.75">
      <c r="A102" s="95" t="s">
        <v>18</v>
      </c>
      <c r="B102" s="71">
        <v>0.41509599999999997</v>
      </c>
      <c r="C102" s="66">
        <v>103.358904</v>
      </c>
      <c r="D102" s="69">
        <f t="shared" si="15"/>
        <v>103.774</v>
      </c>
      <c r="E102" s="74">
        <v>1.507706916106402</v>
      </c>
      <c r="F102" s="76">
        <v>132.60230185325926</v>
      </c>
      <c r="G102" s="67">
        <f t="shared" si="16"/>
        <v>134.11000876936566</v>
      </c>
      <c r="H102" s="54">
        <f t="shared" si="12"/>
        <v>263.2188496411438</v>
      </c>
      <c r="I102" s="51">
        <f t="shared" si="13"/>
        <v>28.293061092500814</v>
      </c>
      <c r="J102" s="52">
        <f t="shared" si="14"/>
        <v>29.232764246695382</v>
      </c>
      <c r="K102" s="53" t="s">
        <v>310</v>
      </c>
      <c r="L102" s="48"/>
    </row>
    <row r="103" spans="1:12" ht="15.75">
      <c r="A103" s="95" t="s">
        <v>19</v>
      </c>
      <c r="B103" s="71">
        <v>11740.393448259472</v>
      </c>
      <c r="C103" s="66">
        <v>722.0439602983718</v>
      </c>
      <c r="D103" s="69">
        <f t="shared" si="15"/>
        <v>12462.437408557844</v>
      </c>
      <c r="E103" s="74">
        <v>10490.506567421478</v>
      </c>
      <c r="F103" s="76">
        <v>626.4761790127516</v>
      </c>
      <c r="G103" s="67">
        <f t="shared" si="16"/>
        <v>11116.98274643423</v>
      </c>
      <c r="H103" s="54">
        <f aca="true" t="shared" si="17" ref="H103:H110">(E103-B103)/B103*100</f>
        <v>-10.646039132728479</v>
      </c>
      <c r="I103" s="51">
        <f aca="true" t="shared" si="18" ref="I103:I111">(F103-C103)/C103*100</f>
        <v>-13.235728922395321</v>
      </c>
      <c r="J103" s="52">
        <f aca="true" t="shared" si="19" ref="J103:J111">(G103-D103)/D103*100</f>
        <v>-10.796079595149674</v>
      </c>
      <c r="K103" s="53" t="s">
        <v>303</v>
      </c>
      <c r="L103" s="48"/>
    </row>
    <row r="104" spans="1:12" ht="15.75">
      <c r="A104" s="95" t="s">
        <v>20</v>
      </c>
      <c r="B104" s="71">
        <v>5.4</v>
      </c>
      <c r="C104" s="66">
        <v>214.88299999999998</v>
      </c>
      <c r="D104" s="69">
        <f t="shared" si="15"/>
        <v>220.283</v>
      </c>
      <c r="E104" s="74">
        <v>2</v>
      </c>
      <c r="F104" s="76">
        <v>307.414</v>
      </c>
      <c r="G104" s="67">
        <f t="shared" si="16"/>
        <v>309.414</v>
      </c>
      <c r="H104" s="54">
        <f t="shared" si="17"/>
        <v>-62.96296296296296</v>
      </c>
      <c r="I104" s="51">
        <f t="shared" si="18"/>
        <v>43.061107672547394</v>
      </c>
      <c r="J104" s="52">
        <f t="shared" si="19"/>
        <v>40.46204200959675</v>
      </c>
      <c r="K104" s="53" t="s">
        <v>308</v>
      </c>
      <c r="L104" s="48"/>
    </row>
    <row r="105" spans="1:12" ht="15.75">
      <c r="A105" s="95" t="s">
        <v>21</v>
      </c>
      <c r="B105" s="71">
        <v>26920.104502346123</v>
      </c>
      <c r="C105" s="66">
        <v>247.67127513555408</v>
      </c>
      <c r="D105" s="69">
        <f t="shared" si="15"/>
        <v>27167.77577748168</v>
      </c>
      <c r="E105" s="74">
        <v>24401.200694842548</v>
      </c>
      <c r="F105" s="76">
        <v>218.8580093904282</v>
      </c>
      <c r="G105" s="67">
        <f t="shared" si="16"/>
        <v>24620.058704232975</v>
      </c>
      <c r="H105" s="54">
        <f t="shared" si="17"/>
        <v>-9.356961475703221</v>
      </c>
      <c r="I105" s="51">
        <f t="shared" si="18"/>
        <v>-11.633672790417846</v>
      </c>
      <c r="J105" s="52">
        <f t="shared" si="19"/>
        <v>-9.377716799917083</v>
      </c>
      <c r="K105" s="53" t="s">
        <v>304</v>
      </c>
      <c r="L105" s="48"/>
    </row>
    <row r="106" spans="1:12" ht="15.75">
      <c r="A106" s="95" t="s">
        <v>22</v>
      </c>
      <c r="B106" s="71">
        <v>48537.26043972177</v>
      </c>
      <c r="C106" s="66">
        <v>101684.90823632416</v>
      </c>
      <c r="D106" s="69">
        <f t="shared" si="15"/>
        <v>150222.16867604593</v>
      </c>
      <c r="E106" s="74">
        <v>48094.47142056272</v>
      </c>
      <c r="F106" s="76">
        <v>97711.45343021459</v>
      </c>
      <c r="G106" s="67">
        <f t="shared" si="16"/>
        <v>145805.92485077732</v>
      </c>
      <c r="H106" s="54">
        <f t="shared" si="17"/>
        <v>-0.912266195388085</v>
      </c>
      <c r="I106" s="51">
        <f t="shared" si="18"/>
        <v>-3.9076150778195444</v>
      </c>
      <c r="J106" s="52">
        <f t="shared" si="19"/>
        <v>-2.939808328018643</v>
      </c>
      <c r="K106" s="53" t="s">
        <v>299</v>
      </c>
      <c r="L106" s="48"/>
    </row>
    <row r="107" spans="1:12" ht="15.75">
      <c r="A107" s="95" t="s">
        <v>23</v>
      </c>
      <c r="B107" s="71">
        <v>7261.701139441177</v>
      </c>
      <c r="C107" s="66">
        <v>76.7877804024213</v>
      </c>
      <c r="D107" s="69">
        <f t="shared" si="15"/>
        <v>7338.488919843598</v>
      </c>
      <c r="E107" s="74">
        <v>10002.74498938435</v>
      </c>
      <c r="F107" s="76">
        <v>108.32016701838832</v>
      </c>
      <c r="G107" s="67">
        <f t="shared" si="16"/>
        <v>10111.065156402738</v>
      </c>
      <c r="H107" s="54">
        <f t="shared" si="17"/>
        <v>37.7465802751848</v>
      </c>
      <c r="I107" s="51">
        <f t="shared" si="18"/>
        <v>41.06432879126783</v>
      </c>
      <c r="J107" s="52">
        <f t="shared" si="19"/>
        <v>37.781296215655125</v>
      </c>
      <c r="K107" s="53" t="s">
        <v>307</v>
      </c>
      <c r="L107" s="48"/>
    </row>
    <row r="108" spans="1:12" ht="16.5" thickBot="1">
      <c r="A108" s="95" t="s">
        <v>24</v>
      </c>
      <c r="B108" s="71">
        <v>8</v>
      </c>
      <c r="C108" s="66">
        <v>0.35000000000000003</v>
      </c>
      <c r="D108" s="69">
        <f t="shared" si="15"/>
        <v>8.35</v>
      </c>
      <c r="E108" s="78">
        <v>9.300000000000002</v>
      </c>
      <c r="F108" s="77">
        <v>0.05</v>
      </c>
      <c r="G108" s="67">
        <f t="shared" si="16"/>
        <v>9.350000000000003</v>
      </c>
      <c r="H108" s="54">
        <f t="shared" si="17"/>
        <v>16.250000000000032</v>
      </c>
      <c r="I108" s="51">
        <f t="shared" si="18"/>
        <v>-85.71428571428572</v>
      </c>
      <c r="J108" s="52">
        <f t="shared" si="19"/>
        <v>11.97604790419166</v>
      </c>
      <c r="K108" s="53" t="s">
        <v>309</v>
      </c>
      <c r="L108" s="48"/>
    </row>
    <row r="109" spans="1:12" ht="21" customHeight="1" thickBot="1">
      <c r="A109" s="98" t="s">
        <v>207</v>
      </c>
      <c r="B109" s="99">
        <v>1794256.9352019571</v>
      </c>
      <c r="C109" s="100">
        <v>474434.6282596373</v>
      </c>
      <c r="D109" s="100">
        <f>SUM(D89:D108)</f>
        <v>2268691.5634615943</v>
      </c>
      <c r="E109" s="100">
        <f>SUM(E89:E108)</f>
        <v>1851573.7769587566</v>
      </c>
      <c r="F109" s="100">
        <f>SUM(F89:F108)</f>
        <v>507082.8777463148</v>
      </c>
      <c r="G109" s="100">
        <f>SUM(G89:G108)</f>
        <v>2358656.654705071</v>
      </c>
      <c r="H109" s="101">
        <f t="shared" si="17"/>
        <v>3.19446120743839</v>
      </c>
      <c r="I109" s="102">
        <f t="shared" si="18"/>
        <v>6.8815064377658715</v>
      </c>
      <c r="J109" s="101">
        <f t="shared" si="19"/>
        <v>3.965505610917285</v>
      </c>
      <c r="K109" s="103" t="s">
        <v>317</v>
      </c>
      <c r="L109" s="48"/>
    </row>
    <row r="110" spans="1:12" ht="35.25" customHeight="1" thickBot="1">
      <c r="A110" s="97" t="s">
        <v>319</v>
      </c>
      <c r="B110" s="94">
        <v>1421663.3218644971</v>
      </c>
      <c r="C110" s="68">
        <v>20452.2861407269</v>
      </c>
      <c r="D110" s="68">
        <f>SUM(B110:C110)</f>
        <v>1442115.608005224</v>
      </c>
      <c r="E110" s="68">
        <v>1483879.4905730083</v>
      </c>
      <c r="F110" s="68">
        <v>21316.342607303523</v>
      </c>
      <c r="G110" s="68">
        <f>SUM(E110:F110)</f>
        <v>1505195.8331803118</v>
      </c>
      <c r="H110" s="80">
        <f t="shared" si="17"/>
        <v>4.376294144447314</v>
      </c>
      <c r="I110" s="81">
        <f t="shared" si="18"/>
        <v>4.2247427042203105</v>
      </c>
      <c r="J110" s="80">
        <f t="shared" si="19"/>
        <v>4.374144820632112</v>
      </c>
      <c r="K110" s="59" t="s">
        <v>318</v>
      </c>
      <c r="L110" s="48"/>
    </row>
    <row r="111" spans="1:12" ht="42" customHeight="1" thickBot="1">
      <c r="A111" s="107" t="s">
        <v>205</v>
      </c>
      <c r="B111" s="104">
        <f aca="true" t="shared" si="20" ref="B111:G111">SUM(B110,B109,B88,B44,B22,B11)</f>
        <v>4150172.675723914</v>
      </c>
      <c r="C111" s="105">
        <f t="shared" si="20"/>
        <v>771996.0955545922</v>
      </c>
      <c r="D111" s="105">
        <f t="shared" si="20"/>
        <v>4922168.771278506</v>
      </c>
      <c r="E111" s="105">
        <f t="shared" si="20"/>
        <v>4488407.064909148</v>
      </c>
      <c r="F111" s="105">
        <f t="shared" si="20"/>
        <v>872179.9195803461</v>
      </c>
      <c r="G111" s="106">
        <f t="shared" si="20"/>
        <v>5360586.984489493</v>
      </c>
      <c r="H111" s="108">
        <f>(E111-B111)/B111*100</f>
        <v>8.149887139966673</v>
      </c>
      <c r="I111" s="108">
        <f t="shared" si="18"/>
        <v>12.977244911294934</v>
      </c>
      <c r="J111" s="108">
        <f t="shared" si="19"/>
        <v>8.907013017700939</v>
      </c>
      <c r="K111" s="109" t="s">
        <v>320</v>
      </c>
      <c r="L111" s="48"/>
    </row>
    <row r="112" spans="1:7" ht="22.5" customHeight="1">
      <c r="A112" s="50" t="s">
        <v>329</v>
      </c>
      <c r="B112" s="60"/>
      <c r="C112" s="60"/>
      <c r="D112" s="60"/>
      <c r="E112" s="60"/>
      <c r="F112" s="60"/>
      <c r="G112" s="60"/>
    </row>
    <row r="113" spans="2:7" ht="15.75">
      <c r="B113" s="61"/>
      <c r="C113" s="61"/>
      <c r="D113" s="61"/>
      <c r="E113" s="61"/>
      <c r="F113" s="61"/>
      <c r="G113" s="61"/>
    </row>
    <row r="114" spans="2:7" ht="15.75">
      <c r="B114" s="61"/>
      <c r="C114" s="61"/>
      <c r="D114" s="61"/>
      <c r="E114" s="61"/>
      <c r="F114" s="61"/>
      <c r="G114" s="61"/>
    </row>
    <row r="115" spans="2:7" ht="15.75">
      <c r="B115" s="61"/>
      <c r="C115" s="61"/>
      <c r="D115" s="61"/>
      <c r="E115" s="61"/>
      <c r="F115" s="61"/>
      <c r="G115" s="61"/>
    </row>
    <row r="116" spans="2:7" ht="15.75">
      <c r="B116" s="61"/>
      <c r="C116" s="61"/>
      <c r="D116" s="61"/>
      <c r="E116" s="61"/>
      <c r="F116" s="61"/>
      <c r="G116" s="61"/>
    </row>
    <row r="117" spans="2:7" ht="15.75">
      <c r="B117" s="61"/>
      <c r="C117" s="61"/>
      <c r="D117" s="61"/>
      <c r="E117" s="61"/>
      <c r="F117" s="61"/>
      <c r="G117" s="61"/>
    </row>
    <row r="118" spans="2:5" ht="15.75">
      <c r="B118" s="62"/>
      <c r="E118" s="62"/>
    </row>
    <row r="119" spans="2:5" ht="15.75">
      <c r="B119" s="62"/>
      <c r="E119" s="62"/>
    </row>
    <row r="120" spans="2:5" ht="15.75">
      <c r="B120" s="62"/>
      <c r="E120" s="62"/>
    </row>
    <row r="121" spans="2:5" ht="15.75">
      <c r="B121" s="62"/>
      <c r="E121" s="62"/>
    </row>
    <row r="122" spans="2:5" ht="15.75">
      <c r="B122" s="62"/>
      <c r="E122" s="62"/>
    </row>
    <row r="123" spans="2:5" ht="15.75">
      <c r="B123" s="62"/>
      <c r="E123" s="62"/>
    </row>
    <row r="124" spans="2:5" ht="15.75">
      <c r="B124" s="62"/>
      <c r="E124" s="62"/>
    </row>
    <row r="125" spans="2:5" ht="15.75">
      <c r="B125" s="62"/>
      <c r="E125" s="62"/>
    </row>
  </sheetData>
  <sheetProtection/>
  <mergeCells count="7">
    <mergeCell ref="A2:J2"/>
    <mergeCell ref="B3:D3"/>
    <mergeCell ref="E3:G3"/>
    <mergeCell ref="A3:A5"/>
    <mergeCell ref="K3:K5"/>
    <mergeCell ref="A1:K1"/>
    <mergeCell ref="H3:J3"/>
  </mergeCells>
  <printOptions/>
  <pageMargins left="0.2362204724409449" right="0.25" top="0.984251968503937" bottom="0.75" header="0.5118110236220472" footer="0.5118110236220472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rightToLeft="1" zoomScalePageLayoutView="0" workbookViewId="0" topLeftCell="A1">
      <selection activeCell="A1" sqref="A1:K1"/>
    </sheetView>
  </sheetViews>
  <sheetFormatPr defaultColWidth="9.140625" defaultRowHeight="12.75"/>
  <cols>
    <col min="2" max="2" width="13.140625" style="0" customWidth="1"/>
    <col min="4" max="4" width="12.8515625" style="0" customWidth="1"/>
    <col min="5" max="5" width="12.140625" style="0" customWidth="1"/>
    <col min="7" max="7" width="12.28125" style="0" customWidth="1"/>
  </cols>
  <sheetData>
    <row r="1" spans="1:11" ht="23.25">
      <c r="A1" s="133" t="s">
        <v>332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5.75">
      <c r="A2" s="129" t="s">
        <v>330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6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49"/>
    </row>
    <row r="4" spans="1:11" ht="29.25" customHeight="1">
      <c r="A4" s="123" t="s">
        <v>322</v>
      </c>
      <c r="B4" s="119">
        <v>2016</v>
      </c>
      <c r="C4" s="120"/>
      <c r="D4" s="121"/>
      <c r="E4" s="122">
        <v>2017</v>
      </c>
      <c r="F4" s="120"/>
      <c r="G4" s="121"/>
      <c r="H4" s="130" t="s">
        <v>331</v>
      </c>
      <c r="I4" s="131"/>
      <c r="J4" s="132"/>
      <c r="K4" s="126" t="s">
        <v>213</v>
      </c>
    </row>
    <row r="5" spans="1:11" ht="47.25">
      <c r="A5" s="124"/>
      <c r="B5" s="91" t="s">
        <v>323</v>
      </c>
      <c r="C5" s="43" t="s">
        <v>324</v>
      </c>
      <c r="D5" s="44" t="s">
        <v>325</v>
      </c>
      <c r="E5" s="42" t="s">
        <v>323</v>
      </c>
      <c r="F5" s="43" t="s">
        <v>324</v>
      </c>
      <c r="G5" s="44" t="s">
        <v>325</v>
      </c>
      <c r="H5" s="42" t="s">
        <v>323</v>
      </c>
      <c r="I5" s="43" t="s">
        <v>324</v>
      </c>
      <c r="J5" s="44" t="s">
        <v>325</v>
      </c>
      <c r="K5" s="127"/>
    </row>
    <row r="6" spans="1:11" ht="39" thickBot="1">
      <c r="A6" s="125"/>
      <c r="B6" s="92" t="s">
        <v>326</v>
      </c>
      <c r="C6" s="46" t="s">
        <v>327</v>
      </c>
      <c r="D6" s="47" t="s">
        <v>328</v>
      </c>
      <c r="E6" s="45" t="s">
        <v>326</v>
      </c>
      <c r="F6" s="46" t="s">
        <v>327</v>
      </c>
      <c r="G6" s="47" t="s">
        <v>328</v>
      </c>
      <c r="H6" s="45" t="s">
        <v>326</v>
      </c>
      <c r="I6" s="46" t="s">
        <v>327</v>
      </c>
      <c r="J6" s="47" t="s">
        <v>328</v>
      </c>
      <c r="K6" s="128"/>
    </row>
    <row r="7" spans="1:11" ht="15.75">
      <c r="A7" s="95" t="s">
        <v>88</v>
      </c>
      <c r="B7" s="71">
        <v>8193.87430667669</v>
      </c>
      <c r="C7" s="66">
        <v>447.33740867306534</v>
      </c>
      <c r="D7" s="67">
        <v>8641.211715349755</v>
      </c>
      <c r="E7" s="65">
        <v>9922.588533278333</v>
      </c>
      <c r="F7" s="66">
        <v>1895.146292270194</v>
      </c>
      <c r="G7" s="67">
        <f>SUM(E7:F7)</f>
        <v>11817.734825548527</v>
      </c>
      <c r="H7" s="51">
        <f>(E7-B7)/B7*100</f>
        <v>21.097641505106072</v>
      </c>
      <c r="I7" s="51">
        <f>(F7-C7)/C7*100</f>
        <v>323.6503041164737</v>
      </c>
      <c r="J7" s="52">
        <f aca="true" t="shared" si="0" ref="J7:J70">(G7-D7)/D7*100</f>
        <v>36.760158353210784</v>
      </c>
      <c r="K7" s="53" t="s">
        <v>214</v>
      </c>
    </row>
    <row r="8" spans="1:11" ht="15.75">
      <c r="A8" s="95" t="s">
        <v>80</v>
      </c>
      <c r="B8" s="71">
        <v>3034</v>
      </c>
      <c r="C8" s="66">
        <v>0</v>
      </c>
      <c r="D8" s="67">
        <v>3034</v>
      </c>
      <c r="E8" s="65">
        <v>2612.794878764305</v>
      </c>
      <c r="F8" s="66">
        <v>164.20512123569495</v>
      </c>
      <c r="G8" s="67">
        <f>SUM(E8:F8)</f>
        <v>2777</v>
      </c>
      <c r="H8" s="54">
        <f aca="true" t="shared" si="1" ref="H8:I38">(E8-B8)/B8*100</f>
        <v>-13.882831945804055</v>
      </c>
      <c r="I8" s="51" t="e">
        <f>(F8-C8)/C8*100</f>
        <v>#DIV/0!</v>
      </c>
      <c r="J8" s="52">
        <f t="shared" si="0"/>
        <v>-8.470665787738959</v>
      </c>
      <c r="K8" s="53" t="s">
        <v>215</v>
      </c>
    </row>
    <row r="9" spans="1:11" ht="15.75">
      <c r="A9" s="95" t="s">
        <v>107</v>
      </c>
      <c r="B9" s="71">
        <v>3106.927682834884</v>
      </c>
      <c r="C9" s="66">
        <v>404.1484041216386</v>
      </c>
      <c r="D9" s="67">
        <v>3511.0760869565224</v>
      </c>
      <c r="E9" s="65">
        <v>3942.7070260388227</v>
      </c>
      <c r="F9" s="66">
        <v>59.94514787422146</v>
      </c>
      <c r="G9" s="67">
        <f>SUM(E9:F9)</f>
        <v>4002.6521739130444</v>
      </c>
      <c r="H9" s="54">
        <f t="shared" si="1"/>
        <v>26.900508429000215</v>
      </c>
      <c r="I9" s="51">
        <f>(F9-C9)/C9*100</f>
        <v>-85.16754062050448</v>
      </c>
      <c r="J9" s="52">
        <f t="shared" si="0"/>
        <v>14.000724415591655</v>
      </c>
      <c r="K9" s="53" t="s">
        <v>216</v>
      </c>
    </row>
    <row r="10" spans="1:11" ht="15.75">
      <c r="A10" s="95" t="s">
        <v>118</v>
      </c>
      <c r="B10" s="71">
        <v>872.1530054644808</v>
      </c>
      <c r="C10" s="66">
        <v>9.846994535519126</v>
      </c>
      <c r="D10" s="67">
        <v>881.9999999999999</v>
      </c>
      <c r="E10" s="65">
        <v>992.2201451995575</v>
      </c>
      <c r="F10" s="66">
        <v>146.7798548004424</v>
      </c>
      <c r="G10" s="67">
        <f>SUM(E10:F10)</f>
        <v>1138.9999999999998</v>
      </c>
      <c r="H10" s="54">
        <f t="shared" si="1"/>
        <v>13.766751817948823</v>
      </c>
      <c r="I10" s="51">
        <f>(F10-C10)/C10*100</f>
        <v>1390.6056286615405</v>
      </c>
      <c r="J10" s="52">
        <f t="shared" si="0"/>
        <v>29.138321995464842</v>
      </c>
      <c r="K10" s="53" t="s">
        <v>217</v>
      </c>
    </row>
    <row r="11" spans="1:11" ht="16.5" thickBot="1">
      <c r="A11" s="95" t="s">
        <v>201</v>
      </c>
      <c r="B11" s="71">
        <v>5366.261566239033</v>
      </c>
      <c r="C11" s="65">
        <v>211.57490040128192</v>
      </c>
      <c r="D11" s="67">
        <v>5577.836466640315</v>
      </c>
      <c r="E11" s="65">
        <v>6495.748541980594</v>
      </c>
      <c r="F11" s="65">
        <v>1390.3752521132653</v>
      </c>
      <c r="G11" s="67">
        <f>SUM(E11:F11)</f>
        <v>7886.12379409386</v>
      </c>
      <c r="H11" s="55">
        <f t="shared" si="1"/>
        <v>21.047929956443916</v>
      </c>
      <c r="I11" s="56">
        <f t="shared" si="1"/>
        <v>557.1551017990417</v>
      </c>
      <c r="J11" s="57">
        <f t="shared" si="0"/>
        <v>41.38320191455685</v>
      </c>
      <c r="K11" s="53" t="s">
        <v>218</v>
      </c>
    </row>
    <row r="12" spans="1:11" ht="16.5" thickBot="1">
      <c r="A12" s="98" t="s">
        <v>209</v>
      </c>
      <c r="B12" s="99">
        <v>20573.216561215086</v>
      </c>
      <c r="C12" s="100">
        <v>1072.9077077315048</v>
      </c>
      <c r="D12" s="100">
        <v>21646.12426894659</v>
      </c>
      <c r="E12" s="100">
        <f>SUM(E7:E11)</f>
        <v>23966.059125261614</v>
      </c>
      <c r="F12" s="100">
        <f>SUM(F7:F11)</f>
        <v>3656.4516682938183</v>
      </c>
      <c r="G12" s="100">
        <f>SUM(G7:G11)</f>
        <v>27622.51079355543</v>
      </c>
      <c r="H12" s="101">
        <f t="shared" si="1"/>
        <v>16.49155130385767</v>
      </c>
      <c r="I12" s="102">
        <f t="shared" si="1"/>
        <v>240.79834098916226</v>
      </c>
      <c r="J12" s="101">
        <f t="shared" si="0"/>
        <v>27.609499281968596</v>
      </c>
      <c r="K12" s="103" t="s">
        <v>219</v>
      </c>
    </row>
    <row r="13" spans="1:11" ht="15.75">
      <c r="A13" s="95" t="s">
        <v>163</v>
      </c>
      <c r="B13" s="71">
        <v>149735.3597908793</v>
      </c>
      <c r="C13" s="66">
        <v>16705.380652795488</v>
      </c>
      <c r="D13" s="69">
        <v>166440.7404436748</v>
      </c>
      <c r="E13" s="72">
        <v>134558.8901899191</v>
      </c>
      <c r="F13" s="73">
        <v>44225.05961164279</v>
      </c>
      <c r="G13" s="67">
        <f>SUM(E13:F13)</f>
        <v>178783.9498015619</v>
      </c>
      <c r="H13" s="54">
        <f t="shared" si="1"/>
        <v>-10.13552818930391</v>
      </c>
      <c r="I13" s="51">
        <f t="shared" si="1"/>
        <v>164.73541986750325</v>
      </c>
      <c r="J13" s="52">
        <f t="shared" si="0"/>
        <v>7.4159783986686625</v>
      </c>
      <c r="K13" s="53" t="s">
        <v>220</v>
      </c>
    </row>
    <row r="14" spans="1:11" ht="15.75">
      <c r="A14" s="96" t="s">
        <v>164</v>
      </c>
      <c r="B14" s="71">
        <v>29193.811966792066</v>
      </c>
      <c r="C14" s="83">
        <v>2911.88118091408</v>
      </c>
      <c r="D14" s="90">
        <v>32105.693147706144</v>
      </c>
      <c r="E14" s="74">
        <v>29882.926792901904</v>
      </c>
      <c r="F14" s="73">
        <v>5315.893598126918</v>
      </c>
      <c r="G14" s="84">
        <f aca="true" t="shared" si="2" ref="G14:G22">SUM(E14:F14)</f>
        <v>35198.82039102882</v>
      </c>
      <c r="H14" s="85">
        <f t="shared" si="1"/>
        <v>2.3604825121628727</v>
      </c>
      <c r="I14" s="86">
        <f t="shared" si="1"/>
        <v>82.558740135756</v>
      </c>
      <c r="J14" s="87">
        <f t="shared" si="0"/>
        <v>9.634201725819683</v>
      </c>
      <c r="K14" s="88" t="s">
        <v>221</v>
      </c>
    </row>
    <row r="15" spans="1:11" ht="15.75">
      <c r="A15" s="95" t="s">
        <v>188</v>
      </c>
      <c r="B15" s="71">
        <v>2111.261888111888</v>
      </c>
      <c r="C15" s="66">
        <v>977.7381118881119</v>
      </c>
      <c r="D15" s="69">
        <v>3089</v>
      </c>
      <c r="E15" s="74">
        <v>3730.0582375013814</v>
      </c>
      <c r="F15" s="73">
        <v>1574.9200233681843</v>
      </c>
      <c r="G15" s="67">
        <f>SUM(E15:F15)</f>
        <v>5304.978260869566</v>
      </c>
      <c r="H15" s="54">
        <f t="shared" si="1"/>
        <v>76.67435094171057</v>
      </c>
      <c r="I15" s="51">
        <f t="shared" si="1"/>
        <v>61.07790053584525</v>
      </c>
      <c r="J15" s="52">
        <f t="shared" si="0"/>
        <v>71.73772291581632</v>
      </c>
      <c r="K15" s="53" t="s">
        <v>222</v>
      </c>
    </row>
    <row r="16" spans="1:11" ht="15.75">
      <c r="A16" s="95" t="s">
        <v>192</v>
      </c>
      <c r="B16" s="71">
        <v>4897.905122193191</v>
      </c>
      <c r="C16" s="66">
        <v>922.4739391786496</v>
      </c>
      <c r="D16" s="69">
        <v>5820.379061371841</v>
      </c>
      <c r="E16" s="74">
        <v>7863.356523217674</v>
      </c>
      <c r="F16" s="73">
        <v>2642.8817439303407</v>
      </c>
      <c r="G16" s="67">
        <f t="shared" si="2"/>
        <v>10506.238267148015</v>
      </c>
      <c r="H16" s="54">
        <f t="shared" si="1"/>
        <v>60.54530104283867</v>
      </c>
      <c r="I16" s="51">
        <f t="shared" si="1"/>
        <v>186.499339621833</v>
      </c>
      <c r="J16" s="52">
        <f t="shared" si="0"/>
        <v>80.50780123368348</v>
      </c>
      <c r="K16" s="53" t="s">
        <v>223</v>
      </c>
    </row>
    <row r="17" spans="1:11" ht="15.75">
      <c r="A17" s="95" t="s">
        <v>195</v>
      </c>
      <c r="B17" s="71">
        <v>1318.6432374219794</v>
      </c>
      <c r="C17" s="66">
        <v>161.33016683333986</v>
      </c>
      <c r="D17" s="69">
        <v>1479.9734042553193</v>
      </c>
      <c r="E17" s="74">
        <v>1796.2990025961317</v>
      </c>
      <c r="F17" s="73">
        <v>483.70099740386746</v>
      </c>
      <c r="G17" s="67">
        <f t="shared" si="2"/>
        <v>2279.999999999999</v>
      </c>
      <c r="H17" s="54">
        <f t="shared" si="1"/>
        <v>36.22327492521752</v>
      </c>
      <c r="I17" s="51">
        <f t="shared" si="1"/>
        <v>199.82055241010738</v>
      </c>
      <c r="J17" s="52">
        <f t="shared" si="0"/>
        <v>54.05682247021395</v>
      </c>
      <c r="K17" s="53" t="s">
        <v>224</v>
      </c>
    </row>
    <row r="18" spans="1:11" ht="15.75">
      <c r="A18" s="95" t="s">
        <v>196</v>
      </c>
      <c r="B18" s="71">
        <v>666.6635576923077</v>
      </c>
      <c r="C18" s="66">
        <v>52.22394230769231</v>
      </c>
      <c r="D18" s="69">
        <v>718.8875</v>
      </c>
      <c r="E18" s="74">
        <v>743.990444013669</v>
      </c>
      <c r="F18" s="73">
        <v>79.66067511990485</v>
      </c>
      <c r="G18" s="67">
        <f t="shared" si="2"/>
        <v>823.651119133574</v>
      </c>
      <c r="H18" s="54">
        <f t="shared" si="1"/>
        <v>11.5990870401005</v>
      </c>
      <c r="I18" s="51">
        <f t="shared" si="1"/>
        <v>52.53669409054026</v>
      </c>
      <c r="J18" s="52">
        <f t="shared" si="0"/>
        <v>14.57301999736731</v>
      </c>
      <c r="K18" s="53" t="s">
        <v>225</v>
      </c>
    </row>
    <row r="19" spans="1:11" ht="15.75">
      <c r="A19" s="95" t="s">
        <v>197</v>
      </c>
      <c r="B19" s="71">
        <v>977.338282078473</v>
      </c>
      <c r="C19" s="66">
        <v>62.66171792152704</v>
      </c>
      <c r="D19" s="69">
        <v>1040</v>
      </c>
      <c r="E19" s="74">
        <v>1507.849403928185</v>
      </c>
      <c r="F19" s="73">
        <v>446.15059607181496</v>
      </c>
      <c r="G19" s="67">
        <f t="shared" si="2"/>
        <v>1954</v>
      </c>
      <c r="H19" s="54">
        <f t="shared" si="1"/>
        <v>54.28121783191503</v>
      </c>
      <c r="I19" s="51">
        <f t="shared" si="1"/>
        <v>611.998666603015</v>
      </c>
      <c r="J19" s="52">
        <f t="shared" si="0"/>
        <v>87.88461538461539</v>
      </c>
      <c r="K19" s="53" t="s">
        <v>226</v>
      </c>
    </row>
    <row r="20" spans="1:11" ht="15.75">
      <c r="A20" s="95" t="s">
        <v>183</v>
      </c>
      <c r="B20" s="71">
        <v>3619.609599464086</v>
      </c>
      <c r="C20" s="66">
        <v>957.2893367061268</v>
      </c>
      <c r="D20" s="69">
        <v>4576.898936170212</v>
      </c>
      <c r="E20" s="74">
        <v>5052.003903891156</v>
      </c>
      <c r="F20" s="73">
        <v>2704.2567344067147</v>
      </c>
      <c r="G20" s="67">
        <f t="shared" si="2"/>
        <v>7756.260638297871</v>
      </c>
      <c r="H20" s="54">
        <f t="shared" si="1"/>
        <v>39.57317122374602</v>
      </c>
      <c r="I20" s="51">
        <f t="shared" si="1"/>
        <v>182.49105371962165</v>
      </c>
      <c r="J20" s="52">
        <f t="shared" si="0"/>
        <v>69.46541198456167</v>
      </c>
      <c r="K20" s="53" t="s">
        <v>227</v>
      </c>
    </row>
    <row r="21" spans="1:11" ht="15.75">
      <c r="A21" s="95" t="s">
        <v>184</v>
      </c>
      <c r="B21" s="71">
        <v>364.56111111111113</v>
      </c>
      <c r="C21" s="66">
        <v>293.43888888888887</v>
      </c>
      <c r="D21" s="69">
        <v>658</v>
      </c>
      <c r="E21" s="74">
        <v>832.9853311450831</v>
      </c>
      <c r="F21" s="73">
        <v>170.01466885491675</v>
      </c>
      <c r="G21" s="67">
        <f t="shared" si="2"/>
        <v>1002.9999999999999</v>
      </c>
      <c r="H21" s="54">
        <f t="shared" si="1"/>
        <v>128.4899035462961</v>
      </c>
      <c r="I21" s="51">
        <f t="shared" si="1"/>
        <v>-42.061302951807086</v>
      </c>
      <c r="J21" s="52">
        <f t="shared" si="0"/>
        <v>52.43161094224922</v>
      </c>
      <c r="K21" s="53" t="s">
        <v>230</v>
      </c>
    </row>
    <row r="22" spans="1:11" ht="16.5" thickBot="1">
      <c r="A22" s="95" t="s">
        <v>198</v>
      </c>
      <c r="B22" s="71">
        <v>5225.027702576403</v>
      </c>
      <c r="C22" s="65">
        <v>436.97899301248987</v>
      </c>
      <c r="D22" s="69">
        <v>5662.006695588892</v>
      </c>
      <c r="E22" s="70">
        <v>5077.569211832031</v>
      </c>
      <c r="F22" s="71">
        <v>2690.9828635475646</v>
      </c>
      <c r="G22" s="67">
        <f t="shared" si="2"/>
        <v>7768.552075379595</v>
      </c>
      <c r="H22" s="54">
        <f t="shared" si="1"/>
        <v>-2.8221571087874087</v>
      </c>
      <c r="I22" s="51">
        <f t="shared" si="1"/>
        <v>515.8151550938858</v>
      </c>
      <c r="J22" s="52">
        <f t="shared" si="0"/>
        <v>37.20492562172087</v>
      </c>
      <c r="K22" s="53" t="s">
        <v>228</v>
      </c>
    </row>
    <row r="23" spans="1:11" ht="16.5" thickBot="1">
      <c r="A23" s="98" t="s">
        <v>321</v>
      </c>
      <c r="B23" s="99">
        <v>198110.1822583208</v>
      </c>
      <c r="C23" s="100">
        <v>23481.396930446397</v>
      </c>
      <c r="D23" s="100">
        <v>221591.57918876724</v>
      </c>
      <c r="E23" s="100">
        <f>SUM(E13:E22)</f>
        <v>191045.92904094633</v>
      </c>
      <c r="F23" s="100">
        <f>SUM(F13:F22)</f>
        <v>60333.52151247301</v>
      </c>
      <c r="G23" s="100">
        <f>SUM(G13:G22)</f>
        <v>251379.45055341936</v>
      </c>
      <c r="H23" s="101">
        <f t="shared" si="1"/>
        <v>-3.5658203616022193</v>
      </c>
      <c r="I23" s="102">
        <f t="shared" si="1"/>
        <v>156.9417896694361</v>
      </c>
      <c r="J23" s="101">
        <f t="shared" si="0"/>
        <v>13.442691041646814</v>
      </c>
      <c r="K23" s="103" t="s">
        <v>229</v>
      </c>
    </row>
    <row r="24" spans="1:11" ht="15.75">
      <c r="A24" s="95" t="s">
        <v>31</v>
      </c>
      <c r="B24" s="71">
        <v>25642.94786353853</v>
      </c>
      <c r="C24" s="66">
        <v>1144.5327414187514</v>
      </c>
      <c r="D24" s="67">
        <v>26787.480604957284</v>
      </c>
      <c r="E24" s="66">
        <v>29031.9673085783</v>
      </c>
      <c r="F24" s="66">
        <v>4031.8591442994293</v>
      </c>
      <c r="G24" s="67">
        <f>SUM(E24:F24)</f>
        <v>33063.82645287773</v>
      </c>
      <c r="H24" s="54">
        <f t="shared" si="1"/>
        <v>13.216185062165117</v>
      </c>
      <c r="I24" s="51">
        <f t="shared" si="1"/>
        <v>252.27119315971484</v>
      </c>
      <c r="J24" s="52">
        <f t="shared" si="0"/>
        <v>23.43014612116582</v>
      </c>
      <c r="K24" s="53" t="s">
        <v>232</v>
      </c>
    </row>
    <row r="25" spans="1:11" ht="15.75">
      <c r="A25" s="95" t="s">
        <v>48</v>
      </c>
      <c r="B25" s="71">
        <v>36356.6411017558</v>
      </c>
      <c r="C25" s="66">
        <v>735.2006948702228</v>
      </c>
      <c r="D25" s="67">
        <v>37091.841796626024</v>
      </c>
      <c r="E25" s="65">
        <v>33114.383804953446</v>
      </c>
      <c r="F25" s="66">
        <v>18948.31753359242</v>
      </c>
      <c r="G25" s="67">
        <f aca="true" t="shared" si="3" ref="G25:G44">SUM(E25:F25)</f>
        <v>52062.70133854587</v>
      </c>
      <c r="H25" s="54">
        <f t="shared" si="1"/>
        <v>-8.917923104413987</v>
      </c>
      <c r="I25" s="51">
        <f t="shared" si="1"/>
        <v>2477.298643187105</v>
      </c>
      <c r="J25" s="52">
        <f t="shared" si="0"/>
        <v>40.36159655809175</v>
      </c>
      <c r="K25" s="53" t="s">
        <v>234</v>
      </c>
    </row>
    <row r="26" spans="1:11" ht="15.75">
      <c r="A26" s="95" t="s">
        <v>50</v>
      </c>
      <c r="B26" s="71">
        <v>18464.807602739715</v>
      </c>
      <c r="C26" s="66">
        <v>4767.149657534246</v>
      </c>
      <c r="D26" s="67">
        <v>23231.95726027396</v>
      </c>
      <c r="E26" s="65">
        <v>20721.244718610516</v>
      </c>
      <c r="F26" s="66">
        <v>3288.4448485127527</v>
      </c>
      <c r="G26" s="67">
        <f t="shared" si="3"/>
        <v>24009.68956712327</v>
      </c>
      <c r="H26" s="54">
        <f t="shared" si="1"/>
        <v>12.220203775835731</v>
      </c>
      <c r="I26" s="51">
        <f t="shared" si="1"/>
        <v>-31.01863619247768</v>
      </c>
      <c r="J26" s="52">
        <f t="shared" si="0"/>
        <v>3.3476830993452777</v>
      </c>
      <c r="K26" s="53" t="s">
        <v>235</v>
      </c>
    </row>
    <row r="27" spans="1:11" ht="15.75">
      <c r="A27" s="95" t="s">
        <v>41</v>
      </c>
      <c r="B27" s="71">
        <v>3059.7272727272725</v>
      </c>
      <c r="C27" s="66">
        <v>290.2727272727273</v>
      </c>
      <c r="D27" s="67">
        <v>3350</v>
      </c>
      <c r="E27" s="65">
        <v>4722.844734689554</v>
      </c>
      <c r="F27" s="66">
        <v>477.0552653104462</v>
      </c>
      <c r="G27" s="67">
        <f t="shared" si="3"/>
        <v>5199.9</v>
      </c>
      <c r="H27" s="54">
        <f t="shared" si="1"/>
        <v>54.355088337002975</v>
      </c>
      <c r="I27" s="51">
        <f t="shared" si="1"/>
        <v>64.34725707531813</v>
      </c>
      <c r="J27" s="52">
        <f t="shared" si="0"/>
        <v>55.22089552238805</v>
      </c>
      <c r="K27" s="53" t="s">
        <v>236</v>
      </c>
    </row>
    <row r="28" spans="1:11" ht="15.75">
      <c r="A28" s="95" t="s">
        <v>46</v>
      </c>
      <c r="B28" s="71">
        <v>8264.25188242622</v>
      </c>
      <c r="C28" s="66">
        <v>68.38203199533237</v>
      </c>
      <c r="D28" s="67">
        <v>8332.633914421553</v>
      </c>
      <c r="E28" s="65">
        <v>5570.917962190756</v>
      </c>
      <c r="F28" s="66">
        <v>2697.035001359167</v>
      </c>
      <c r="G28" s="67">
        <f t="shared" si="3"/>
        <v>8267.952963549924</v>
      </c>
      <c r="H28" s="54">
        <f t="shared" si="1"/>
        <v>-32.59017220860353</v>
      </c>
      <c r="I28" s="51">
        <f t="shared" si="1"/>
        <v>3844.0696958862845</v>
      </c>
      <c r="J28" s="52">
        <f t="shared" si="0"/>
        <v>-0.7762365602031714</v>
      </c>
      <c r="K28" s="53" t="s">
        <v>237</v>
      </c>
    </row>
    <row r="29" spans="1:11" ht="15.75">
      <c r="A29" s="95" t="s">
        <v>54</v>
      </c>
      <c r="B29" s="71">
        <v>12693.362228274398</v>
      </c>
      <c r="C29" s="66">
        <v>95.7455633001125</v>
      </c>
      <c r="D29" s="67">
        <v>12789.10779157451</v>
      </c>
      <c r="E29" s="65">
        <v>15743.98235202852</v>
      </c>
      <c r="F29" s="66">
        <v>1677.021144079176</v>
      </c>
      <c r="G29" s="67">
        <f t="shared" si="3"/>
        <v>17421.003496107696</v>
      </c>
      <c r="H29" s="54">
        <f t="shared" si="1"/>
        <v>24.033192064423105</v>
      </c>
      <c r="I29" s="51">
        <f t="shared" si="1"/>
        <v>1651.5392737547409</v>
      </c>
      <c r="J29" s="52">
        <f t="shared" si="0"/>
        <v>36.21750461423657</v>
      </c>
      <c r="K29" s="53" t="s">
        <v>238</v>
      </c>
    </row>
    <row r="30" spans="1:11" ht="15.75">
      <c r="A30" s="95" t="s">
        <v>59</v>
      </c>
      <c r="B30" s="71">
        <v>20083.287501189458</v>
      </c>
      <c r="C30" s="66">
        <v>508.2227138643068</v>
      </c>
      <c r="D30" s="67">
        <v>20591.510215053764</v>
      </c>
      <c r="E30" s="65">
        <v>18766.48872322801</v>
      </c>
      <c r="F30" s="66">
        <v>3826.2838574171524</v>
      </c>
      <c r="G30" s="67">
        <f t="shared" si="3"/>
        <v>22592.77258064516</v>
      </c>
      <c r="H30" s="54">
        <f t="shared" si="1"/>
        <v>-6.556689376096715</v>
      </c>
      <c r="I30" s="51">
        <f t="shared" si="1"/>
        <v>652.8754132855921</v>
      </c>
      <c r="J30" s="52">
        <f t="shared" si="0"/>
        <v>9.718871246890574</v>
      </c>
      <c r="K30" s="53" t="s">
        <v>239</v>
      </c>
    </row>
    <row r="31" spans="1:11" ht="15.75">
      <c r="A31" s="95" t="s">
        <v>51</v>
      </c>
      <c r="B31" s="71">
        <v>19.571787128803944</v>
      </c>
      <c r="C31" s="66">
        <v>338.3584822848252</v>
      </c>
      <c r="D31" s="67">
        <v>357.9302694136291</v>
      </c>
      <c r="E31" s="65">
        <v>675.2666082735565</v>
      </c>
      <c r="F31" s="66">
        <v>212.6462284934801</v>
      </c>
      <c r="G31" s="67">
        <f>SUM(E31:F31)</f>
        <v>887.9128367670365</v>
      </c>
      <c r="H31" s="54">
        <f t="shared" si="1"/>
        <v>3350.204132251988</v>
      </c>
      <c r="I31" s="51">
        <f t="shared" si="1"/>
        <v>-37.15356947532421</v>
      </c>
      <c r="J31" s="52">
        <f t="shared" si="0"/>
        <v>148.06866382707418</v>
      </c>
      <c r="K31" s="53" t="s">
        <v>240</v>
      </c>
    </row>
    <row r="32" spans="1:11" ht="15.75">
      <c r="A32" s="95" t="s">
        <v>61</v>
      </c>
      <c r="B32" s="71">
        <v>428.3333333333333</v>
      </c>
      <c r="C32" s="66">
        <v>1329.3333333333335</v>
      </c>
      <c r="D32" s="67">
        <v>1757.6666666666667</v>
      </c>
      <c r="E32" s="65">
        <v>806.208435774392</v>
      </c>
      <c r="F32" s="66">
        <v>1196.4582308922745</v>
      </c>
      <c r="G32" s="67">
        <f t="shared" si="3"/>
        <v>2002.6666666666665</v>
      </c>
      <c r="H32" s="54">
        <f t="shared" si="1"/>
        <v>88.21986827417713</v>
      </c>
      <c r="I32" s="51">
        <f t="shared" si="1"/>
        <v>-9.995619541704535</v>
      </c>
      <c r="J32" s="52">
        <f t="shared" si="0"/>
        <v>13.938934193058966</v>
      </c>
      <c r="K32" s="53" t="s">
        <v>241</v>
      </c>
    </row>
    <row r="33" spans="1:11" ht="15.75">
      <c r="A33" s="95" t="s">
        <v>62</v>
      </c>
      <c r="B33" s="71">
        <v>52781.529674040816</v>
      </c>
      <c r="C33" s="66">
        <v>4938.508556504856</v>
      </c>
      <c r="D33" s="67">
        <v>57720.03823054567</v>
      </c>
      <c r="E33" s="65">
        <v>52170.31093005372</v>
      </c>
      <c r="F33" s="66">
        <v>12692.078903705242</v>
      </c>
      <c r="G33" s="67">
        <f t="shared" si="3"/>
        <v>64862.38983375896</v>
      </c>
      <c r="H33" s="54">
        <f t="shared" si="1"/>
        <v>-1.158016351101907</v>
      </c>
      <c r="I33" s="51">
        <f t="shared" si="1"/>
        <v>157.00226613939174</v>
      </c>
      <c r="J33" s="52">
        <f t="shared" si="0"/>
        <v>12.37412833076318</v>
      </c>
      <c r="K33" s="53" t="s">
        <v>242</v>
      </c>
    </row>
    <row r="34" spans="1:11" ht="15.75">
      <c r="A34" s="95" t="s">
        <v>63</v>
      </c>
      <c r="B34" s="71">
        <v>1899.3721654645656</v>
      </c>
      <c r="C34" s="66">
        <v>36.572889480489366</v>
      </c>
      <c r="D34" s="67">
        <v>1935.9450549450548</v>
      </c>
      <c r="E34" s="65">
        <v>3244.3812368777485</v>
      </c>
      <c r="F34" s="66">
        <v>27.51876312225152</v>
      </c>
      <c r="G34" s="67">
        <f t="shared" si="3"/>
        <v>3271.9</v>
      </c>
      <c r="H34" s="54">
        <f t="shared" si="1"/>
        <v>70.81335063600916</v>
      </c>
      <c r="I34" s="51">
        <f t="shared" si="1"/>
        <v>-24.756387824013668</v>
      </c>
      <c r="J34" s="52">
        <f t="shared" si="0"/>
        <v>69.007895737664</v>
      </c>
      <c r="K34" s="53" t="s">
        <v>243</v>
      </c>
    </row>
    <row r="35" spans="1:11" ht="15.75">
      <c r="A35" s="95" t="s">
        <v>64</v>
      </c>
      <c r="B35" s="71">
        <v>9412.502830209916</v>
      </c>
      <c r="C35" s="66">
        <v>188.22622928091653</v>
      </c>
      <c r="D35" s="67">
        <v>9600.729059490834</v>
      </c>
      <c r="E35" s="65">
        <v>9459.44478815101</v>
      </c>
      <c r="F35" s="66">
        <v>1018.0461497199847</v>
      </c>
      <c r="G35" s="67">
        <f t="shared" si="3"/>
        <v>10477.490937870994</v>
      </c>
      <c r="H35" s="54">
        <f t="shared" si="1"/>
        <v>0.49871919071759135</v>
      </c>
      <c r="I35" s="51">
        <f t="shared" si="1"/>
        <v>440.863063351607</v>
      </c>
      <c r="J35" s="52">
        <f t="shared" si="0"/>
        <v>9.132242696854725</v>
      </c>
      <c r="K35" s="53" t="s">
        <v>244</v>
      </c>
    </row>
    <row r="36" spans="1:11" ht="15.75">
      <c r="A36" s="95" t="s">
        <v>65</v>
      </c>
      <c r="B36" s="71">
        <v>19929.71253990967</v>
      </c>
      <c r="C36" s="66">
        <v>1927.0608298453203</v>
      </c>
      <c r="D36" s="67">
        <v>21856.77336975499</v>
      </c>
      <c r="E36" s="65">
        <v>19519.308199426076</v>
      </c>
      <c r="F36" s="66">
        <v>5631.285136601118</v>
      </c>
      <c r="G36" s="67">
        <f t="shared" si="3"/>
        <v>25150.593336027196</v>
      </c>
      <c r="H36" s="54">
        <f t="shared" si="1"/>
        <v>-2.059258705622324</v>
      </c>
      <c r="I36" s="51">
        <f t="shared" si="1"/>
        <v>192.2214519327408</v>
      </c>
      <c r="J36" s="52">
        <f t="shared" si="0"/>
        <v>15.070019305000143</v>
      </c>
      <c r="K36" s="53" t="s">
        <v>245</v>
      </c>
    </row>
    <row r="37" spans="1:11" ht="15.75">
      <c r="A37" s="95" t="s">
        <v>77</v>
      </c>
      <c r="B37" s="71">
        <v>3329.3984813690686</v>
      </c>
      <c r="C37" s="66">
        <v>538.3438609732726</v>
      </c>
      <c r="D37" s="67">
        <v>3867.742342342341</v>
      </c>
      <c r="E37" s="65">
        <v>3769.076335297135</v>
      </c>
      <c r="F37" s="66">
        <v>873.8185291394087</v>
      </c>
      <c r="G37" s="67">
        <f t="shared" si="3"/>
        <v>4642.894864436544</v>
      </c>
      <c r="H37" s="54">
        <f t="shared" si="1"/>
        <v>13.20592462537762</v>
      </c>
      <c r="I37" s="51">
        <f t="shared" si="1"/>
        <v>62.31605716829964</v>
      </c>
      <c r="J37" s="52">
        <f t="shared" si="0"/>
        <v>20.041472608145945</v>
      </c>
      <c r="K37" s="53" t="s">
        <v>246</v>
      </c>
    </row>
    <row r="38" spans="1:11" ht="15.75">
      <c r="A38" s="95" t="s">
        <v>40</v>
      </c>
      <c r="B38" s="71">
        <v>4422.637362637362</v>
      </c>
      <c r="C38" s="66">
        <v>0</v>
      </c>
      <c r="D38" s="67">
        <v>4422.637362637362</v>
      </c>
      <c r="E38" s="65">
        <v>8349.863999144944</v>
      </c>
      <c r="F38" s="66">
        <v>237.7588579979113</v>
      </c>
      <c r="G38" s="67">
        <f t="shared" si="3"/>
        <v>8587.622857142855</v>
      </c>
      <c r="H38" s="54">
        <f t="shared" si="1"/>
        <v>88.7982964573349</v>
      </c>
      <c r="I38" s="51" t="e">
        <f t="shared" si="1"/>
        <v>#DIV/0!</v>
      </c>
      <c r="J38" s="52">
        <f t="shared" si="0"/>
        <v>94.17424837250906</v>
      </c>
      <c r="K38" s="53" t="s">
        <v>247</v>
      </c>
    </row>
    <row r="39" spans="1:11" ht="15.75">
      <c r="A39" s="95" t="s">
        <v>27</v>
      </c>
      <c r="B39" s="71">
        <v>446.8333333333333</v>
      </c>
      <c r="C39" s="66">
        <v>227</v>
      </c>
      <c r="D39" s="67">
        <v>673.8333333333333</v>
      </c>
      <c r="E39" s="65">
        <v>922.5085940981018</v>
      </c>
      <c r="F39" s="66">
        <v>19.447449857942175</v>
      </c>
      <c r="G39" s="67">
        <f t="shared" si="3"/>
        <v>941.9560439560439</v>
      </c>
      <c r="H39" s="54">
        <f aca="true" t="shared" si="4" ref="H39:J71">(E39-B39)/B39*100</f>
        <v>106.45473944754235</v>
      </c>
      <c r="I39" s="51">
        <f t="shared" si="4"/>
        <v>-91.43284147227217</v>
      </c>
      <c r="J39" s="52">
        <f t="shared" si="0"/>
        <v>39.79065703033055</v>
      </c>
      <c r="K39" s="53" t="s">
        <v>231</v>
      </c>
    </row>
    <row r="40" spans="1:11" ht="15.75">
      <c r="A40" s="95" t="s">
        <v>33</v>
      </c>
      <c r="B40" s="71">
        <v>718.2234721845729</v>
      </c>
      <c r="C40" s="66">
        <v>1.4604680581910183</v>
      </c>
      <c r="D40" s="67">
        <v>719.6839402427639</v>
      </c>
      <c r="E40" s="65">
        <v>638.6848739495799</v>
      </c>
      <c r="F40" s="66">
        <v>0</v>
      </c>
      <c r="G40" s="67">
        <f t="shared" si="3"/>
        <v>638.6848739495799</v>
      </c>
      <c r="H40" s="54">
        <f t="shared" si="4"/>
        <v>-11.074352386878369</v>
      </c>
      <c r="I40" s="51">
        <f t="shared" si="4"/>
        <v>-100</v>
      </c>
      <c r="J40" s="52">
        <f t="shared" si="0"/>
        <v>-11.254810864038648</v>
      </c>
      <c r="K40" s="53" t="s">
        <v>233</v>
      </c>
    </row>
    <row r="41" spans="1:11" ht="15.75">
      <c r="A41" s="95" t="s">
        <v>35</v>
      </c>
      <c r="B41" s="71">
        <v>5394.177777777778</v>
      </c>
      <c r="C41" s="66">
        <v>6562.555555555555</v>
      </c>
      <c r="D41" s="67">
        <v>11956.733333333334</v>
      </c>
      <c r="E41" s="65">
        <v>13148.827525969531</v>
      </c>
      <c r="F41" s="66">
        <v>264.2391406971343</v>
      </c>
      <c r="G41" s="67">
        <f t="shared" si="3"/>
        <v>13413.066666666666</v>
      </c>
      <c r="H41" s="54">
        <f t="shared" si="4"/>
        <v>143.75962505608058</v>
      </c>
      <c r="I41" s="51">
        <f t="shared" si="4"/>
        <v>-95.97353289491862</v>
      </c>
      <c r="J41" s="52">
        <f t="shared" si="0"/>
        <v>12.180026874675905</v>
      </c>
      <c r="K41" s="53" t="s">
        <v>248</v>
      </c>
    </row>
    <row r="42" spans="1:11" ht="15.75">
      <c r="A42" s="95" t="s">
        <v>37</v>
      </c>
      <c r="B42" s="71">
        <v>13080.560317460315</v>
      </c>
      <c r="C42" s="66">
        <v>1224.877777777778</v>
      </c>
      <c r="D42" s="67">
        <v>14305.438095238093</v>
      </c>
      <c r="E42" s="65">
        <v>8289.52857142857</v>
      </c>
      <c r="F42" s="66">
        <v>0</v>
      </c>
      <c r="G42" s="67">
        <f t="shared" si="3"/>
        <v>8289.52857142857</v>
      </c>
      <c r="H42" s="54">
        <f t="shared" si="4"/>
        <v>-36.62711405134944</v>
      </c>
      <c r="I42" s="51">
        <f t="shared" si="4"/>
        <v>-100</v>
      </c>
      <c r="J42" s="52">
        <f t="shared" si="0"/>
        <v>-42.05330507013317</v>
      </c>
      <c r="K42" s="53" t="s">
        <v>249</v>
      </c>
    </row>
    <row r="43" spans="1:11" ht="15.75">
      <c r="A43" s="95" t="s">
        <v>47</v>
      </c>
      <c r="B43" s="71">
        <v>8566.512001901674</v>
      </c>
      <c r="C43" s="79">
        <v>1525.7096163440697</v>
      </c>
      <c r="D43" s="67">
        <v>10092.221618245743</v>
      </c>
      <c r="E43" s="65">
        <v>6865.3661927659705</v>
      </c>
      <c r="F43" s="66">
        <v>1589.860116449424</v>
      </c>
      <c r="G43" s="67">
        <f t="shared" si="3"/>
        <v>8455.226309215395</v>
      </c>
      <c r="H43" s="54">
        <f t="shared" si="4"/>
        <v>-19.858091703578626</v>
      </c>
      <c r="I43" s="51">
        <f t="shared" si="4"/>
        <v>4.20463366148748</v>
      </c>
      <c r="J43" s="52">
        <f t="shared" si="0"/>
        <v>-16.22036624791138</v>
      </c>
      <c r="K43" s="53" t="s">
        <v>250</v>
      </c>
    </row>
    <row r="44" spans="1:11" ht="16.5" thickBot="1">
      <c r="A44" s="95" t="s">
        <v>200</v>
      </c>
      <c r="B44" s="71">
        <v>2865.6417501410187</v>
      </c>
      <c r="C44" s="65">
        <v>293.1637333474494</v>
      </c>
      <c r="D44" s="67">
        <v>3158.8054834884683</v>
      </c>
      <c r="E44" s="65">
        <v>2822.6013275502946</v>
      </c>
      <c r="F44" s="66">
        <v>233.19677026807042</v>
      </c>
      <c r="G44" s="67">
        <f t="shared" si="3"/>
        <v>3055.798097818365</v>
      </c>
      <c r="H44" s="54">
        <f t="shared" si="4"/>
        <v>-1.50194708004258</v>
      </c>
      <c r="I44" s="51">
        <f t="shared" si="4"/>
        <v>-20.4551096394682</v>
      </c>
      <c r="J44" s="52">
        <f t="shared" si="0"/>
        <v>-3.2609600752100043</v>
      </c>
      <c r="K44" s="53" t="s">
        <v>251</v>
      </c>
    </row>
    <row r="45" spans="1:11" ht="16.5" thickBot="1">
      <c r="A45" s="98" t="s">
        <v>208</v>
      </c>
      <c r="B45" s="99">
        <v>247860.03227954358</v>
      </c>
      <c r="C45" s="100">
        <v>26740.677463041757</v>
      </c>
      <c r="D45" s="100">
        <v>274600.7097425854</v>
      </c>
      <c r="E45" s="100">
        <f>SUM(E24:E44)</f>
        <v>258353.20722303973</v>
      </c>
      <c r="F45" s="100">
        <f>SUM(F24:F44)</f>
        <v>58942.3710715148</v>
      </c>
      <c r="G45" s="100">
        <f>SUM(G24:G44)</f>
        <v>317295.5782945545</v>
      </c>
      <c r="H45" s="101">
        <f t="shared" si="4"/>
        <v>4.233508261493992</v>
      </c>
      <c r="I45" s="102">
        <f t="shared" si="4"/>
        <v>120.42213086403268</v>
      </c>
      <c r="J45" s="101">
        <f t="shared" si="0"/>
        <v>15.547981865011165</v>
      </c>
      <c r="K45" s="103" t="s">
        <v>296</v>
      </c>
    </row>
    <row r="46" spans="1:11" ht="15.75">
      <c r="A46" s="95" t="s">
        <v>119</v>
      </c>
      <c r="B46" s="93">
        <v>15490.16752993786</v>
      </c>
      <c r="C46" s="63">
        <v>884.9514018876448</v>
      </c>
      <c r="D46" s="67">
        <v>16375.118931825506</v>
      </c>
      <c r="E46" s="66">
        <v>20598.927375320458</v>
      </c>
      <c r="F46" s="66">
        <v>3661.8656797875014</v>
      </c>
      <c r="G46" s="67">
        <f>SUM(E46:F46)</f>
        <v>24260.79305510796</v>
      </c>
      <c r="H46" s="54">
        <f t="shared" si="4"/>
        <v>32.98066231697555</v>
      </c>
      <c r="I46" s="51">
        <f t="shared" si="4"/>
        <v>313.79285596661714</v>
      </c>
      <c r="J46" s="52">
        <f t="shared" si="0"/>
        <v>48.15643877832498</v>
      </c>
      <c r="K46" s="53" t="s">
        <v>252</v>
      </c>
    </row>
    <row r="47" spans="1:11" ht="15.75">
      <c r="A47" s="95" t="s">
        <v>120</v>
      </c>
      <c r="B47" s="93">
        <v>45890.788288261916</v>
      </c>
      <c r="C47" s="63">
        <v>11606.22280115499</v>
      </c>
      <c r="D47" s="67">
        <v>57497.011089416905</v>
      </c>
      <c r="E47" s="65">
        <v>41591.9135333885</v>
      </c>
      <c r="F47" s="66">
        <v>15661.1574338345</v>
      </c>
      <c r="G47" s="67">
        <f aca="true" t="shared" si="5" ref="G47:G87">SUM(E47:F47)</f>
        <v>57253.070967223</v>
      </c>
      <c r="H47" s="54">
        <f t="shared" si="4"/>
        <v>-9.367620202708517</v>
      </c>
      <c r="I47" s="51">
        <f t="shared" si="4"/>
        <v>34.937590826500276</v>
      </c>
      <c r="J47" s="52">
        <f t="shared" si="0"/>
        <v>-0.42426574455242366</v>
      </c>
      <c r="K47" s="53" t="s">
        <v>253</v>
      </c>
    </row>
    <row r="48" spans="1:11" ht="15.75">
      <c r="A48" s="95" t="s">
        <v>122</v>
      </c>
      <c r="B48" s="71">
        <v>3533.016463781878</v>
      </c>
      <c r="C48" s="66">
        <v>265.99893611876786</v>
      </c>
      <c r="D48" s="67">
        <v>3799.0153999006457</v>
      </c>
      <c r="E48" s="65">
        <v>3849.5096559264143</v>
      </c>
      <c r="F48" s="66">
        <v>647.7234952575565</v>
      </c>
      <c r="G48" s="67">
        <f t="shared" si="5"/>
        <v>4497.233151183971</v>
      </c>
      <c r="H48" s="54">
        <f t="shared" si="4"/>
        <v>8.958157862806837</v>
      </c>
      <c r="I48" s="51">
        <f t="shared" si="4"/>
        <v>143.5060473205613</v>
      </c>
      <c r="J48" s="52">
        <f t="shared" si="0"/>
        <v>18.378913423240814</v>
      </c>
      <c r="K48" s="53" t="s">
        <v>254</v>
      </c>
    </row>
    <row r="49" spans="1:11" ht="15.75">
      <c r="A49" s="95" t="s">
        <v>123</v>
      </c>
      <c r="B49" s="71">
        <v>139.5</v>
      </c>
      <c r="C49" s="66">
        <v>0</v>
      </c>
      <c r="D49" s="67">
        <v>139.5</v>
      </c>
      <c r="E49" s="65">
        <v>203.8726218781562</v>
      </c>
      <c r="F49" s="66">
        <v>51.6988066932724</v>
      </c>
      <c r="G49" s="67">
        <f t="shared" si="5"/>
        <v>255.5714285714286</v>
      </c>
      <c r="H49" s="54">
        <f t="shared" si="4"/>
        <v>46.145248658176484</v>
      </c>
      <c r="I49" s="51" t="e">
        <f t="shared" si="4"/>
        <v>#DIV/0!</v>
      </c>
      <c r="J49" s="52">
        <f t="shared" si="0"/>
        <v>83.20532514080904</v>
      </c>
      <c r="K49" s="53" t="s">
        <v>255</v>
      </c>
    </row>
    <row r="50" spans="1:11" ht="15.75">
      <c r="A50" s="95" t="s">
        <v>124</v>
      </c>
      <c r="B50" s="71">
        <v>16947.676413304558</v>
      </c>
      <c r="C50" s="66">
        <v>1963.8494865707928</v>
      </c>
      <c r="D50" s="67">
        <v>18911.525899875352</v>
      </c>
      <c r="E50" s="65">
        <v>22188.90382878329</v>
      </c>
      <c r="F50" s="66">
        <v>5997.420314433613</v>
      </c>
      <c r="G50" s="67">
        <f t="shared" si="5"/>
        <v>28186.3241432169</v>
      </c>
      <c r="H50" s="54">
        <f t="shared" si="4"/>
        <v>30.92593514096228</v>
      </c>
      <c r="I50" s="51">
        <f t="shared" si="4"/>
        <v>205.3910371158894</v>
      </c>
      <c r="J50" s="52">
        <f t="shared" si="0"/>
        <v>49.04309833297312</v>
      </c>
      <c r="K50" s="53" t="s">
        <v>256</v>
      </c>
    </row>
    <row r="51" spans="1:11" ht="15.75">
      <c r="A51" s="95" t="s">
        <v>125</v>
      </c>
      <c r="B51" s="71">
        <v>2247.496014492753</v>
      </c>
      <c r="C51" s="66">
        <v>142.3289855072464</v>
      </c>
      <c r="D51" s="67">
        <v>2389.8249999999994</v>
      </c>
      <c r="E51" s="65">
        <v>2660.478801601681</v>
      </c>
      <c r="F51" s="66">
        <v>509.866198398318</v>
      </c>
      <c r="G51" s="67">
        <f t="shared" si="5"/>
        <v>3170.344999999999</v>
      </c>
      <c r="H51" s="54">
        <f t="shared" si="4"/>
        <v>18.375240020264762</v>
      </c>
      <c r="I51" s="51">
        <f t="shared" si="4"/>
        <v>258.2307543197933</v>
      </c>
      <c r="J51" s="52">
        <f t="shared" si="0"/>
        <v>32.66013201803478</v>
      </c>
      <c r="K51" s="53" t="s">
        <v>257</v>
      </c>
    </row>
    <row r="52" spans="1:11" ht="15.75">
      <c r="A52" s="95" t="s">
        <v>126</v>
      </c>
      <c r="B52" s="71">
        <v>56443.16522909391</v>
      </c>
      <c r="C52" s="66">
        <v>8322.511124688966</v>
      </c>
      <c r="D52" s="67">
        <v>64765.676353782874</v>
      </c>
      <c r="E52" s="65">
        <v>55111.751970797275</v>
      </c>
      <c r="F52" s="66">
        <v>13018.989700450118</v>
      </c>
      <c r="G52" s="67">
        <f>SUM(E52:F52)</f>
        <v>68130.7416712474</v>
      </c>
      <c r="H52" s="54">
        <f t="shared" si="4"/>
        <v>-2.3588564760545188</v>
      </c>
      <c r="I52" s="51">
        <f t="shared" si="4"/>
        <v>56.431027912103524</v>
      </c>
      <c r="J52" s="52">
        <f t="shared" si="0"/>
        <v>5.195754150829571</v>
      </c>
      <c r="K52" s="53" t="s">
        <v>259</v>
      </c>
    </row>
    <row r="53" spans="1:11" ht="15.75">
      <c r="A53" s="95" t="s">
        <v>127</v>
      </c>
      <c r="B53" s="71">
        <v>6192.847227410569</v>
      </c>
      <c r="C53" s="66">
        <v>526.005522503719</v>
      </c>
      <c r="D53" s="67">
        <v>6718.852749914287</v>
      </c>
      <c r="E53" s="65">
        <v>7325.655534208068</v>
      </c>
      <c r="F53" s="66">
        <v>1116.4151439136697</v>
      </c>
      <c r="G53" s="67">
        <f t="shared" si="5"/>
        <v>8442.070678121738</v>
      </c>
      <c r="H53" s="54">
        <f t="shared" si="4"/>
        <v>18.292204945465183</v>
      </c>
      <c r="I53" s="51">
        <f t="shared" si="4"/>
        <v>112.24399671693111</v>
      </c>
      <c r="J53" s="52">
        <f t="shared" si="0"/>
        <v>25.647502517887943</v>
      </c>
      <c r="K53" s="53" t="s">
        <v>258</v>
      </c>
    </row>
    <row r="54" spans="1:11" ht="15.75">
      <c r="A54" s="95" t="s">
        <v>128</v>
      </c>
      <c r="B54" s="71">
        <v>5098.813061578037</v>
      </c>
      <c r="C54" s="66">
        <v>551.8462716031335</v>
      </c>
      <c r="D54" s="67">
        <v>5650.659333181171</v>
      </c>
      <c r="E54" s="65">
        <v>5578.9671298611565</v>
      </c>
      <c r="F54" s="66">
        <v>787.1138104173364</v>
      </c>
      <c r="G54" s="67">
        <f t="shared" si="5"/>
        <v>6366.080940278493</v>
      </c>
      <c r="H54" s="54">
        <f t="shared" si="4"/>
        <v>9.416977294211994</v>
      </c>
      <c r="I54" s="51">
        <f t="shared" si="4"/>
        <v>42.6328039022067</v>
      </c>
      <c r="J54" s="52">
        <f t="shared" si="0"/>
        <v>12.660851856637379</v>
      </c>
      <c r="K54" s="53" t="s">
        <v>261</v>
      </c>
    </row>
    <row r="55" spans="1:11" ht="15.75">
      <c r="A55" s="95" t="s">
        <v>130</v>
      </c>
      <c r="B55" s="71">
        <v>10640.387648827593</v>
      </c>
      <c r="C55" s="66">
        <v>298.37859686087336</v>
      </c>
      <c r="D55" s="67">
        <v>10938.766245688466</v>
      </c>
      <c r="E55" s="65">
        <v>10208.736428575203</v>
      </c>
      <c r="F55" s="66">
        <v>1365.1417589075772</v>
      </c>
      <c r="G55" s="67">
        <f t="shared" si="5"/>
        <v>11573.87818748278</v>
      </c>
      <c r="H55" s="54">
        <f t="shared" si="4"/>
        <v>-4.05672457149577</v>
      </c>
      <c r="I55" s="51">
        <f t="shared" si="4"/>
        <v>357.5200008545216</v>
      </c>
      <c r="J55" s="52">
        <f t="shared" si="0"/>
        <v>5.806065579330248</v>
      </c>
      <c r="K55" s="53" t="s">
        <v>260</v>
      </c>
    </row>
    <row r="56" spans="1:11" ht="15.75">
      <c r="A56" s="95" t="s">
        <v>131</v>
      </c>
      <c r="B56" s="71">
        <v>6155.689840019975</v>
      </c>
      <c r="C56" s="66">
        <v>1356.8057331393907</v>
      </c>
      <c r="D56" s="67">
        <v>7512.495573159365</v>
      </c>
      <c r="E56" s="65">
        <v>6231.991982033011</v>
      </c>
      <c r="F56" s="66">
        <v>2369.082575282928</v>
      </c>
      <c r="G56" s="67">
        <f t="shared" si="5"/>
        <v>8601.074557315938</v>
      </c>
      <c r="H56" s="54">
        <f t="shared" si="4"/>
        <v>1.2395384432297474</v>
      </c>
      <c r="I56" s="51">
        <f t="shared" si="4"/>
        <v>74.60735294811298</v>
      </c>
      <c r="J56" s="52">
        <f t="shared" si="0"/>
        <v>14.490244600553861</v>
      </c>
      <c r="K56" s="53" t="s">
        <v>262</v>
      </c>
    </row>
    <row r="57" spans="1:11" ht="15.75">
      <c r="A57" s="95" t="s">
        <v>132</v>
      </c>
      <c r="B57" s="71">
        <v>31174.353775236355</v>
      </c>
      <c r="C57" s="66">
        <v>3131.4722985959725</v>
      </c>
      <c r="D57" s="67">
        <v>34305.82607383233</v>
      </c>
      <c r="E57" s="65">
        <v>35029.99501935436</v>
      </c>
      <c r="F57" s="66">
        <v>5745.708897082756</v>
      </c>
      <c r="G57" s="67">
        <f t="shared" si="5"/>
        <v>40775.703916437116</v>
      </c>
      <c r="H57" s="54">
        <f t="shared" si="4"/>
        <v>12.367990919448578</v>
      </c>
      <c r="I57" s="51">
        <f t="shared" si="4"/>
        <v>83.48266723160552</v>
      </c>
      <c r="J57" s="52">
        <f t="shared" si="0"/>
        <v>18.8594142250953</v>
      </c>
      <c r="K57" s="53" t="s">
        <v>263</v>
      </c>
    </row>
    <row r="58" spans="1:11" ht="15.75">
      <c r="A58" s="95" t="s">
        <v>133</v>
      </c>
      <c r="B58" s="71">
        <v>1444.2982401656316</v>
      </c>
      <c r="C58" s="66">
        <v>439.7017598343685</v>
      </c>
      <c r="D58" s="67">
        <v>1884</v>
      </c>
      <c r="E58" s="65">
        <v>2941.4493208674744</v>
      </c>
      <c r="F58" s="66">
        <v>498.5506791325252</v>
      </c>
      <c r="G58" s="67">
        <f t="shared" si="5"/>
        <v>3439.9999999999995</v>
      </c>
      <c r="H58" s="54">
        <f t="shared" si="4"/>
        <v>103.65941320610833</v>
      </c>
      <c r="I58" s="51">
        <f t="shared" si="4"/>
        <v>13.383826191717892</v>
      </c>
      <c r="J58" s="52">
        <f t="shared" si="0"/>
        <v>82.59023354564754</v>
      </c>
      <c r="K58" s="53" t="s">
        <v>264</v>
      </c>
    </row>
    <row r="59" spans="1:11" ht="15.75">
      <c r="A59" s="95" t="s">
        <v>134</v>
      </c>
      <c r="B59" s="71">
        <v>1306.2777777777778</v>
      </c>
      <c r="C59" s="66">
        <v>162.72222222222217</v>
      </c>
      <c r="D59" s="67">
        <v>1469</v>
      </c>
      <c r="E59" s="65">
        <v>1628.8230897014514</v>
      </c>
      <c r="F59" s="66">
        <v>13.176910298548334</v>
      </c>
      <c r="G59" s="67">
        <f t="shared" si="5"/>
        <v>1641.9999999999998</v>
      </c>
      <c r="H59" s="54">
        <f t="shared" si="4"/>
        <v>24.691938989606278</v>
      </c>
      <c r="I59" s="51">
        <f t="shared" si="4"/>
        <v>-91.90220603025367</v>
      </c>
      <c r="J59" s="52">
        <f t="shared" si="0"/>
        <v>11.776718856364859</v>
      </c>
      <c r="K59" s="53" t="s">
        <v>265</v>
      </c>
    </row>
    <row r="60" spans="1:11" ht="15.75">
      <c r="A60" s="95" t="s">
        <v>135</v>
      </c>
      <c r="B60" s="71">
        <v>147.20728291316527</v>
      </c>
      <c r="C60" s="66">
        <v>30.792717086834735</v>
      </c>
      <c r="D60" s="67">
        <v>178</v>
      </c>
      <c r="E60" s="65">
        <v>0</v>
      </c>
      <c r="F60" s="66">
        <v>213</v>
      </c>
      <c r="G60" s="67">
        <f t="shared" si="5"/>
        <v>213</v>
      </c>
      <c r="H60" s="54">
        <f>(E60-B60)/B60*100</f>
        <v>-100</v>
      </c>
      <c r="I60" s="51">
        <f>(F60-C60)/C60*100</f>
        <v>591.7220049122169</v>
      </c>
      <c r="J60" s="52">
        <f>(G60-D60)/D60*100</f>
        <v>19.662921348314608</v>
      </c>
      <c r="K60" s="53" t="s">
        <v>281</v>
      </c>
    </row>
    <row r="61" spans="1:11" ht="15.75">
      <c r="A61" s="95" t="s">
        <v>139</v>
      </c>
      <c r="B61" s="71">
        <v>4057.733247662822</v>
      </c>
      <c r="C61" s="66">
        <v>479.84052383594934</v>
      </c>
      <c r="D61" s="67">
        <v>4537.573771498772</v>
      </c>
      <c r="E61" s="65">
        <v>3580.7782914330473</v>
      </c>
      <c r="F61" s="66">
        <v>1363.0578879281318</v>
      </c>
      <c r="G61" s="67">
        <f t="shared" si="5"/>
        <v>4943.836179361179</v>
      </c>
      <c r="H61" s="54">
        <f t="shared" si="4"/>
        <v>-11.754221559647664</v>
      </c>
      <c r="I61" s="51">
        <f t="shared" si="4"/>
        <v>184.06477156859344</v>
      </c>
      <c r="J61" s="52">
        <f t="shared" si="0"/>
        <v>8.95329593127955</v>
      </c>
      <c r="K61" s="53" t="s">
        <v>266</v>
      </c>
    </row>
    <row r="62" spans="1:11" ht="15.75">
      <c r="A62" s="95" t="s">
        <v>140</v>
      </c>
      <c r="B62" s="71">
        <v>4849.183218189011</v>
      </c>
      <c r="C62" s="66">
        <v>215.4599717260371</v>
      </c>
      <c r="D62" s="67">
        <v>5064.643189915048</v>
      </c>
      <c r="E62" s="65">
        <v>4942.994756762705</v>
      </c>
      <c r="F62" s="66">
        <v>919.2887147615882</v>
      </c>
      <c r="G62" s="67">
        <f t="shared" si="5"/>
        <v>5862.283471524293</v>
      </c>
      <c r="H62" s="54">
        <f t="shared" si="4"/>
        <v>1.9345843279711925</v>
      </c>
      <c r="I62" s="51">
        <f t="shared" si="4"/>
        <v>326.6633414073252</v>
      </c>
      <c r="J62" s="52">
        <f t="shared" si="0"/>
        <v>15.749190055432596</v>
      </c>
      <c r="K62" s="53" t="s">
        <v>267</v>
      </c>
    </row>
    <row r="63" spans="1:11" ht="15.75">
      <c r="A63" s="95" t="s">
        <v>141</v>
      </c>
      <c r="B63" s="71">
        <v>13060.046332988553</v>
      </c>
      <c r="C63" s="66">
        <v>797.0454175610244</v>
      </c>
      <c r="D63" s="67">
        <v>13857.091750549578</v>
      </c>
      <c r="E63" s="65">
        <v>15151.312937012994</v>
      </c>
      <c r="F63" s="66">
        <v>2667.1645592267423</v>
      </c>
      <c r="G63" s="67">
        <f t="shared" si="5"/>
        <v>17818.477496239735</v>
      </c>
      <c r="H63" s="54">
        <f t="shared" si="4"/>
        <v>16.012704325114687</v>
      </c>
      <c r="I63" s="51">
        <f t="shared" si="4"/>
        <v>234.63144012399212</v>
      </c>
      <c r="J63" s="52">
        <f t="shared" si="0"/>
        <v>28.587425247675412</v>
      </c>
      <c r="K63" s="53" t="s">
        <v>268</v>
      </c>
    </row>
    <row r="64" spans="1:11" ht="15.75">
      <c r="A64" s="95" t="s">
        <v>142</v>
      </c>
      <c r="B64" s="71">
        <v>3960.284655623367</v>
      </c>
      <c r="C64" s="66">
        <v>163.14777680906715</v>
      </c>
      <c r="D64" s="67">
        <v>4123.432432432434</v>
      </c>
      <c r="E64" s="65">
        <v>4445.213315772125</v>
      </c>
      <c r="F64" s="66">
        <v>241.5672247684189</v>
      </c>
      <c r="G64" s="67">
        <f t="shared" si="5"/>
        <v>4686.780540540543</v>
      </c>
      <c r="H64" s="54">
        <f t="shared" si="4"/>
        <v>12.244793046888379</v>
      </c>
      <c r="I64" s="51">
        <f t="shared" si="4"/>
        <v>48.066513374023174</v>
      </c>
      <c r="J64" s="52">
        <f t="shared" si="0"/>
        <v>13.662115660660579</v>
      </c>
      <c r="K64" s="53" t="s">
        <v>269</v>
      </c>
    </row>
    <row r="65" spans="1:11" ht="15.75">
      <c r="A65" s="95" t="s">
        <v>143</v>
      </c>
      <c r="B65" s="71">
        <v>288.85185185185185</v>
      </c>
      <c r="C65" s="66">
        <v>64.14814814814815</v>
      </c>
      <c r="D65" s="67">
        <v>353</v>
      </c>
      <c r="E65" s="65">
        <v>399.0073296611896</v>
      </c>
      <c r="F65" s="66">
        <v>118.99267033881037</v>
      </c>
      <c r="G65" s="67">
        <f t="shared" si="5"/>
        <v>518</v>
      </c>
      <c r="H65" s="54">
        <f t="shared" si="4"/>
        <v>38.13563150214283</v>
      </c>
      <c r="I65" s="51">
        <f t="shared" si="4"/>
        <v>85.49665699468129</v>
      </c>
      <c r="J65" s="52">
        <f t="shared" si="0"/>
        <v>46.742209631728045</v>
      </c>
      <c r="K65" s="53" t="s">
        <v>271</v>
      </c>
    </row>
    <row r="66" spans="1:11" ht="15.75">
      <c r="A66" s="95" t="s">
        <v>145</v>
      </c>
      <c r="B66" s="71">
        <v>9416.153037253269</v>
      </c>
      <c r="C66" s="66">
        <v>1411.4784612176813</v>
      </c>
      <c r="D66" s="67">
        <v>10827.63149847095</v>
      </c>
      <c r="E66" s="65">
        <v>10039.360516046418</v>
      </c>
      <c r="F66" s="66">
        <v>2352.8115023022087</v>
      </c>
      <c r="G66" s="67">
        <f t="shared" si="5"/>
        <v>12392.172018348627</v>
      </c>
      <c r="H66" s="54">
        <f t="shared" si="4"/>
        <v>6.618493522009929</v>
      </c>
      <c r="I66" s="51">
        <f t="shared" si="4"/>
        <v>66.69127917633544</v>
      </c>
      <c r="J66" s="52">
        <f t="shared" si="0"/>
        <v>14.449517607785392</v>
      </c>
      <c r="K66" s="53" t="s">
        <v>270</v>
      </c>
    </row>
    <row r="67" spans="1:11" ht="15.75">
      <c r="A67" s="95" t="s">
        <v>146</v>
      </c>
      <c r="B67" s="71">
        <v>1935.181019861744</v>
      </c>
      <c r="C67" s="66">
        <v>205.5979203688088</v>
      </c>
      <c r="D67" s="67">
        <v>2140.778940230553</v>
      </c>
      <c r="E67" s="65">
        <v>1714.489369524897</v>
      </c>
      <c r="F67" s="66">
        <v>1318.7717706475332</v>
      </c>
      <c r="G67" s="67">
        <f t="shared" si="5"/>
        <v>3033.2611401724303</v>
      </c>
      <c r="H67" s="54">
        <f t="shared" si="4"/>
        <v>-11.40418638214083</v>
      </c>
      <c r="I67" s="51">
        <f t="shared" si="4"/>
        <v>541.43244653539</v>
      </c>
      <c r="J67" s="52">
        <f t="shared" si="0"/>
        <v>41.68960106856062</v>
      </c>
      <c r="K67" s="53" t="s">
        <v>272</v>
      </c>
    </row>
    <row r="68" spans="1:11" ht="15.75">
      <c r="A68" s="95" t="s">
        <v>147</v>
      </c>
      <c r="B68" s="71">
        <v>0</v>
      </c>
      <c r="C68" s="66">
        <v>0</v>
      </c>
      <c r="D68" s="67">
        <v>0</v>
      </c>
      <c r="E68" s="65">
        <v>0.7587443453919233</v>
      </c>
      <c r="F68" s="66">
        <v>2.241255654608077</v>
      </c>
      <c r="G68" s="67">
        <f t="shared" si="5"/>
        <v>3</v>
      </c>
      <c r="H68" s="54" t="e">
        <f t="shared" si="4"/>
        <v>#DIV/0!</v>
      </c>
      <c r="I68" s="51" t="e">
        <f t="shared" si="4"/>
        <v>#DIV/0!</v>
      </c>
      <c r="J68" s="52" t="e">
        <f t="shared" si="0"/>
        <v>#DIV/0!</v>
      </c>
      <c r="K68" s="53" t="s">
        <v>273</v>
      </c>
    </row>
    <row r="69" spans="1:11" ht="15.75">
      <c r="A69" s="95" t="s">
        <v>28</v>
      </c>
      <c r="B69" s="71">
        <v>113494.18925186434</v>
      </c>
      <c r="C69" s="66">
        <v>28386.512165496126</v>
      </c>
      <c r="D69" s="67">
        <v>141880.70141736045</v>
      </c>
      <c r="E69" s="65">
        <v>97345.4836478142</v>
      </c>
      <c r="F69" s="66">
        <v>36289.11353510836</v>
      </c>
      <c r="G69" s="67">
        <f t="shared" si="5"/>
        <v>133634.59718292256</v>
      </c>
      <c r="H69" s="54">
        <f t="shared" si="4"/>
        <v>-14.228662903801375</v>
      </c>
      <c r="I69" s="51">
        <f t="shared" si="4"/>
        <v>27.839282697146082</v>
      </c>
      <c r="J69" s="52">
        <f t="shared" si="0"/>
        <v>-5.811998497372036</v>
      </c>
      <c r="K69" s="53" t="s">
        <v>274</v>
      </c>
    </row>
    <row r="70" spans="1:11" ht="15.75">
      <c r="A70" s="95" t="s">
        <v>148</v>
      </c>
      <c r="B70" s="71">
        <v>4901.600892669151</v>
      </c>
      <c r="C70" s="66">
        <v>497.3797256972547</v>
      </c>
      <c r="D70" s="67">
        <v>5398.980618366406</v>
      </c>
      <c r="E70" s="65">
        <v>6932.035674625169</v>
      </c>
      <c r="F70" s="66">
        <v>2750.4059332593333</v>
      </c>
      <c r="G70" s="67">
        <f t="shared" si="5"/>
        <v>9682.441607884502</v>
      </c>
      <c r="H70" s="54">
        <f t="shared" si="4"/>
        <v>41.42391080825741</v>
      </c>
      <c r="I70" s="51">
        <f t="shared" si="4"/>
        <v>452.97910050588825</v>
      </c>
      <c r="J70" s="52">
        <f t="shared" si="0"/>
        <v>79.33832870128292</v>
      </c>
      <c r="K70" s="53" t="s">
        <v>275</v>
      </c>
    </row>
    <row r="71" spans="1:11" ht="15.75">
      <c r="A71" s="95" t="s">
        <v>149</v>
      </c>
      <c r="B71" s="71">
        <v>1952.5706166693008</v>
      </c>
      <c r="C71" s="66">
        <v>531.0721565386897</v>
      </c>
      <c r="D71" s="67">
        <v>2483.6427732079906</v>
      </c>
      <c r="E71" s="65">
        <v>2513.74112582542</v>
      </c>
      <c r="F71" s="66">
        <v>819.7964769947911</v>
      </c>
      <c r="G71" s="67">
        <f t="shared" si="5"/>
        <v>3333.5376028202113</v>
      </c>
      <c r="H71" s="54">
        <f t="shared" si="4"/>
        <v>28.7400877778938</v>
      </c>
      <c r="I71" s="51">
        <f t="shared" si="4"/>
        <v>54.366307271292094</v>
      </c>
      <c r="J71" s="52">
        <f t="shared" si="4"/>
        <v>34.21968886912253</v>
      </c>
      <c r="K71" s="53" t="s">
        <v>276</v>
      </c>
    </row>
    <row r="72" spans="1:11" ht="15.75">
      <c r="A72" s="95" t="s">
        <v>150</v>
      </c>
      <c r="B72" s="71">
        <v>40751.1869194025</v>
      </c>
      <c r="C72" s="66">
        <v>8632.942260325812</v>
      </c>
      <c r="D72" s="67">
        <v>49384.12917972831</v>
      </c>
      <c r="E72" s="65">
        <v>52515.835218962624</v>
      </c>
      <c r="F72" s="66">
        <v>18013.7373816118</v>
      </c>
      <c r="G72" s="67">
        <f t="shared" si="5"/>
        <v>70529.57260057442</v>
      </c>
      <c r="H72" s="54">
        <f aca="true" t="shared" si="6" ref="H72:J103">(E72-B72)/B72*100</f>
        <v>28.869461698939446</v>
      </c>
      <c r="I72" s="51">
        <f t="shared" si="6"/>
        <v>108.66278075780798</v>
      </c>
      <c r="J72" s="52">
        <f t="shared" si="6"/>
        <v>42.8182976435395</v>
      </c>
      <c r="K72" s="53" t="s">
        <v>277</v>
      </c>
    </row>
    <row r="73" spans="1:11" ht="15.75">
      <c r="A73" s="95" t="s">
        <v>151</v>
      </c>
      <c r="B73" s="71">
        <v>1142.103448275862</v>
      </c>
      <c r="C73" s="66">
        <v>401.896551724138</v>
      </c>
      <c r="D73" s="67">
        <v>1544</v>
      </c>
      <c r="E73" s="65">
        <v>1496.9035623506315</v>
      </c>
      <c r="F73" s="66">
        <v>249.0964376493685</v>
      </c>
      <c r="G73" s="67">
        <f t="shared" si="5"/>
        <v>1746</v>
      </c>
      <c r="H73" s="54">
        <f t="shared" si="6"/>
        <v>31.06549714129499</v>
      </c>
      <c r="I73" s="51">
        <f t="shared" si="6"/>
        <v>-38.01976240384655</v>
      </c>
      <c r="J73" s="52">
        <f t="shared" si="6"/>
        <v>13.082901554404144</v>
      </c>
      <c r="K73" s="53" t="s">
        <v>278</v>
      </c>
    </row>
    <row r="74" spans="1:11" ht="15.75">
      <c r="A74" s="95" t="s">
        <v>152</v>
      </c>
      <c r="B74" s="71">
        <v>5138.874338822165</v>
      </c>
      <c r="C74" s="66">
        <v>948.7462145375191</v>
      </c>
      <c r="D74" s="67">
        <v>6087.620553359684</v>
      </c>
      <c r="E74" s="65">
        <v>9326.049932207066</v>
      </c>
      <c r="F74" s="66">
        <v>879.2973668706671</v>
      </c>
      <c r="G74" s="67">
        <f t="shared" si="5"/>
        <v>10205.347299077734</v>
      </c>
      <c r="H74" s="54">
        <f t="shared" si="6"/>
        <v>81.4804044098227</v>
      </c>
      <c r="I74" s="51">
        <f t="shared" si="6"/>
        <v>-7.320065851404306</v>
      </c>
      <c r="J74" s="52">
        <f t="shared" si="6"/>
        <v>67.64098894839177</v>
      </c>
      <c r="K74" s="53" t="s">
        <v>279</v>
      </c>
    </row>
    <row r="75" spans="1:11" ht="15.75">
      <c r="A75" s="95" t="s">
        <v>153</v>
      </c>
      <c r="B75" s="71">
        <v>841.5114204545454</v>
      </c>
      <c r="C75" s="66">
        <v>321.403125</v>
      </c>
      <c r="D75" s="67">
        <v>1162.9145454545453</v>
      </c>
      <c r="E75" s="65">
        <v>1395.1583937956775</v>
      </c>
      <c r="F75" s="66">
        <v>470.9234243861421</v>
      </c>
      <c r="G75" s="67">
        <f t="shared" si="5"/>
        <v>1866.0818181818195</v>
      </c>
      <c r="H75" s="54">
        <f t="shared" si="6"/>
        <v>65.79197380851679</v>
      </c>
      <c r="I75" s="51">
        <f t="shared" si="6"/>
        <v>46.52110939684923</v>
      </c>
      <c r="J75" s="52">
        <f t="shared" si="6"/>
        <v>60.46594528168268</v>
      </c>
      <c r="K75" s="53" t="s">
        <v>280</v>
      </c>
    </row>
    <row r="76" spans="1:11" ht="15.75">
      <c r="A76" s="95" t="s">
        <v>158</v>
      </c>
      <c r="B76" s="71">
        <v>618.5130094043888</v>
      </c>
      <c r="C76" s="66">
        <v>631.5960815047023</v>
      </c>
      <c r="D76" s="67">
        <v>1250.109090909091</v>
      </c>
      <c r="E76" s="65">
        <v>784.9284213612578</v>
      </c>
      <c r="F76" s="66">
        <v>803.3079422751059</v>
      </c>
      <c r="G76" s="67">
        <f t="shared" si="5"/>
        <v>1588.2363636363639</v>
      </c>
      <c r="H76" s="54">
        <f t="shared" si="6"/>
        <v>26.905725413459393</v>
      </c>
      <c r="I76" s="51">
        <f t="shared" si="6"/>
        <v>27.186973731901666</v>
      </c>
      <c r="J76" s="52">
        <f t="shared" si="6"/>
        <v>27.047821281051842</v>
      </c>
      <c r="K76" s="53" t="s">
        <v>282</v>
      </c>
    </row>
    <row r="77" spans="1:11" ht="15.75">
      <c r="A77" s="95" t="s">
        <v>159</v>
      </c>
      <c r="B77" s="71">
        <v>293.0614035087719</v>
      </c>
      <c r="C77" s="66">
        <v>22.93859649122807</v>
      </c>
      <c r="D77" s="67">
        <v>315.99999999999994</v>
      </c>
      <c r="E77" s="65">
        <v>392</v>
      </c>
      <c r="F77" s="66">
        <v>10</v>
      </c>
      <c r="G77" s="67">
        <f t="shared" si="5"/>
        <v>402</v>
      </c>
      <c r="H77" s="54">
        <f t="shared" si="6"/>
        <v>33.76036397377954</v>
      </c>
      <c r="I77" s="51">
        <f t="shared" si="6"/>
        <v>-56.40535372848948</v>
      </c>
      <c r="J77" s="52">
        <f t="shared" si="6"/>
        <v>27.215189873417746</v>
      </c>
      <c r="K77" s="53" t="s">
        <v>283</v>
      </c>
    </row>
    <row r="78" spans="1:11" ht="26.25">
      <c r="A78" s="95" t="s">
        <v>160</v>
      </c>
      <c r="B78" s="71">
        <v>299.67647058823525</v>
      </c>
      <c r="C78" s="66">
        <v>24.32352941176471</v>
      </c>
      <c r="D78" s="67">
        <v>323.99999999999994</v>
      </c>
      <c r="E78" s="65">
        <v>21.213972791847034</v>
      </c>
      <c r="F78" s="66">
        <v>211.78602720815297</v>
      </c>
      <c r="G78" s="67">
        <f t="shared" si="5"/>
        <v>233</v>
      </c>
      <c r="H78" s="54">
        <f t="shared" si="6"/>
        <v>-92.92104156518992</v>
      </c>
      <c r="I78" s="51">
        <f t="shared" si="6"/>
        <v>770.7043440238452</v>
      </c>
      <c r="J78" s="52">
        <f t="shared" si="6"/>
        <v>-28.086419753086407</v>
      </c>
      <c r="K78" s="58" t="s">
        <v>284</v>
      </c>
    </row>
    <row r="79" spans="1:11" ht="15.75">
      <c r="A79" s="95" t="s">
        <v>53</v>
      </c>
      <c r="B79" s="71">
        <v>943</v>
      </c>
      <c r="C79" s="66">
        <v>84</v>
      </c>
      <c r="D79" s="67">
        <v>1027</v>
      </c>
      <c r="E79" s="65">
        <v>942.5887625459825</v>
      </c>
      <c r="F79" s="66">
        <v>575.4112374540176</v>
      </c>
      <c r="G79" s="67">
        <f t="shared" si="5"/>
        <v>1518</v>
      </c>
      <c r="H79" s="54">
        <f t="shared" si="6"/>
        <v>-0.04360948611002223</v>
      </c>
      <c r="I79" s="51">
        <f t="shared" si="6"/>
        <v>585.0133779214495</v>
      </c>
      <c r="J79" s="52">
        <f t="shared" si="6"/>
        <v>47.80915287244401</v>
      </c>
      <c r="K79" s="53" t="s">
        <v>285</v>
      </c>
    </row>
    <row r="80" spans="1:11" ht="15.75">
      <c r="A80" s="95" t="s">
        <v>161</v>
      </c>
      <c r="B80" s="71">
        <v>2120.4628857732305</v>
      </c>
      <c r="C80" s="66">
        <v>293.5371142267693</v>
      </c>
      <c r="D80" s="67">
        <v>2414</v>
      </c>
      <c r="E80" s="65">
        <v>1427.504854605971</v>
      </c>
      <c r="F80" s="66">
        <v>744.495145394029</v>
      </c>
      <c r="G80" s="67">
        <f t="shared" si="5"/>
        <v>2172</v>
      </c>
      <c r="H80" s="54">
        <f t="shared" si="6"/>
        <v>-32.679564250641015</v>
      </c>
      <c r="I80" s="51">
        <f t="shared" si="6"/>
        <v>153.628965234998</v>
      </c>
      <c r="J80" s="52">
        <f t="shared" si="6"/>
        <v>-10.024855012427507</v>
      </c>
      <c r="K80" s="53" t="s">
        <v>286</v>
      </c>
    </row>
    <row r="81" spans="1:11" ht="15.75">
      <c r="A81" s="95" t="s">
        <v>29</v>
      </c>
      <c r="B81" s="71">
        <v>345.82456140350877</v>
      </c>
      <c r="C81" s="66">
        <v>60.175438596491226</v>
      </c>
      <c r="D81" s="67">
        <v>406</v>
      </c>
      <c r="E81" s="65">
        <v>527.8240244382081</v>
      </c>
      <c r="F81" s="66">
        <v>14.175975561791851</v>
      </c>
      <c r="G81" s="67">
        <f t="shared" si="5"/>
        <v>541.9999999999999</v>
      </c>
      <c r="H81" s="54">
        <f t="shared" si="6"/>
        <v>52.62768563807762</v>
      </c>
      <c r="I81" s="51">
        <f t="shared" si="6"/>
        <v>-76.44225635503979</v>
      </c>
      <c r="J81" s="52">
        <f t="shared" si="6"/>
        <v>33.497536945812776</v>
      </c>
      <c r="K81" s="53" t="s">
        <v>287</v>
      </c>
    </row>
    <row r="82" spans="1:11" ht="15.75">
      <c r="A82" s="95" t="s">
        <v>154</v>
      </c>
      <c r="B82" s="71">
        <v>434.6809627475069</v>
      </c>
      <c r="C82" s="66">
        <v>6.632804144385025</v>
      </c>
      <c r="D82" s="67">
        <v>441.31376689189193</v>
      </c>
      <c r="E82" s="65">
        <v>543.6226931509705</v>
      </c>
      <c r="F82" s="66">
        <v>50.29622576794852</v>
      </c>
      <c r="G82" s="67">
        <f t="shared" si="5"/>
        <v>593.918918918919</v>
      </c>
      <c r="H82" s="54">
        <f t="shared" si="6"/>
        <v>25.06245723642251</v>
      </c>
      <c r="I82" s="51">
        <f t="shared" si="6"/>
        <v>658.2950539935149</v>
      </c>
      <c r="J82" s="52">
        <f t="shared" si="6"/>
        <v>34.579739739778056</v>
      </c>
      <c r="K82" s="53" t="s">
        <v>288</v>
      </c>
    </row>
    <row r="83" spans="1:11" ht="15.75">
      <c r="A83" s="95" t="s">
        <v>155</v>
      </c>
      <c r="B83" s="71">
        <v>596.209601081812</v>
      </c>
      <c r="C83" s="66">
        <v>183.6237322515213</v>
      </c>
      <c r="D83" s="67">
        <v>779.8333333333333</v>
      </c>
      <c r="E83" s="65">
        <v>870.5441362263994</v>
      </c>
      <c r="F83" s="66">
        <v>226.45586377360044</v>
      </c>
      <c r="G83" s="67">
        <f t="shared" si="5"/>
        <v>1096.9999999999998</v>
      </c>
      <c r="H83" s="54">
        <f t="shared" si="6"/>
        <v>46.01310254762957</v>
      </c>
      <c r="I83" s="51">
        <f t="shared" si="6"/>
        <v>23.326032532335862</v>
      </c>
      <c r="J83" s="52">
        <f t="shared" si="6"/>
        <v>40.671083564864276</v>
      </c>
      <c r="K83" s="53" t="s">
        <v>289</v>
      </c>
    </row>
    <row r="84" spans="1:11" ht="15.75">
      <c r="A84" s="96" t="s">
        <v>43</v>
      </c>
      <c r="B84" s="71">
        <v>19048.450851514866</v>
      </c>
      <c r="C84" s="83">
        <v>3556.3451064314413</v>
      </c>
      <c r="D84" s="84">
        <v>22604.795957946306</v>
      </c>
      <c r="E84" s="82">
        <v>19763.729023126467</v>
      </c>
      <c r="F84" s="83">
        <v>763.6468041676051</v>
      </c>
      <c r="G84" s="84">
        <f t="shared" si="5"/>
        <v>20527.375827294072</v>
      </c>
      <c r="H84" s="85">
        <f t="shared" si="6"/>
        <v>3.755046419193279</v>
      </c>
      <c r="I84" s="86">
        <f t="shared" si="6"/>
        <v>-78.5272019077509</v>
      </c>
      <c r="J84" s="87">
        <f t="shared" si="6"/>
        <v>-9.19017422018337</v>
      </c>
      <c r="K84" s="88" t="s">
        <v>290</v>
      </c>
    </row>
    <row r="85" spans="1:11" ht="15.75">
      <c r="A85" s="95" t="s">
        <v>45</v>
      </c>
      <c r="B85" s="71">
        <v>511.23076923076917</v>
      </c>
      <c r="C85" s="66">
        <v>0</v>
      </c>
      <c r="D85" s="67">
        <v>511.23076923076917</v>
      </c>
      <c r="E85" s="65">
        <v>551.2023199206457</v>
      </c>
      <c r="F85" s="66">
        <v>20.367369076643744</v>
      </c>
      <c r="G85" s="67">
        <f t="shared" si="5"/>
        <v>571.5696889972894</v>
      </c>
      <c r="H85" s="54">
        <f t="shared" si="6"/>
        <v>7.818690324531967</v>
      </c>
      <c r="I85" s="51" t="e">
        <f t="shared" si="6"/>
        <v>#DIV/0!</v>
      </c>
      <c r="J85" s="52">
        <f t="shared" si="6"/>
        <v>11.802677655202574</v>
      </c>
      <c r="K85" s="53" t="s">
        <v>291</v>
      </c>
    </row>
    <row r="86" spans="1:11" ht="15.75">
      <c r="A86" s="95" t="s">
        <v>30</v>
      </c>
      <c r="B86" s="71">
        <v>562.492946782201</v>
      </c>
      <c r="C86" s="66">
        <v>137.4896205712063</v>
      </c>
      <c r="D86" s="67">
        <v>699.9825673534073</v>
      </c>
      <c r="E86" s="65">
        <v>849.0726929255029</v>
      </c>
      <c r="F86" s="66">
        <v>14.927307074497127</v>
      </c>
      <c r="G86" s="67">
        <f t="shared" si="5"/>
        <v>864</v>
      </c>
      <c r="H86" s="54">
        <f t="shared" si="6"/>
        <v>50.94814926706387</v>
      </c>
      <c r="I86" s="51">
        <f t="shared" si="6"/>
        <v>-89.14295711015784</v>
      </c>
      <c r="J86" s="52">
        <f t="shared" si="6"/>
        <v>23.431645343216612</v>
      </c>
      <c r="K86" s="53" t="s">
        <v>292</v>
      </c>
    </row>
    <row r="87" spans="1:11" ht="15.75">
      <c r="A87" s="95" t="s">
        <v>157</v>
      </c>
      <c r="B87" s="71">
        <v>560.6071428571429</v>
      </c>
      <c r="C87" s="66">
        <v>10.931818181818183</v>
      </c>
      <c r="D87" s="67">
        <v>571.538961038961</v>
      </c>
      <c r="E87" s="65">
        <v>42.50182109790833</v>
      </c>
      <c r="F87" s="66">
        <v>582.7644126683255</v>
      </c>
      <c r="G87" s="67">
        <f t="shared" si="5"/>
        <v>625.2662337662338</v>
      </c>
      <c r="H87" s="54">
        <f t="shared" si="6"/>
        <v>-92.41860871031768</v>
      </c>
      <c r="I87" s="51">
        <f t="shared" si="6"/>
        <v>5230.901072225845</v>
      </c>
      <c r="J87" s="52">
        <f t="shared" si="6"/>
        <v>9.4004567299499</v>
      </c>
      <c r="K87" s="53" t="s">
        <v>293</v>
      </c>
    </row>
    <row r="88" spans="1:11" ht="16.5" thickBot="1">
      <c r="A88" s="95" t="s">
        <v>199</v>
      </c>
      <c r="B88" s="71">
        <v>17567.609508790785</v>
      </c>
      <c r="C88" s="65">
        <v>569.37071098944</v>
      </c>
      <c r="D88" s="67">
        <v>18136.980219780224</v>
      </c>
      <c r="E88" s="65">
        <v>20163.690012098356</v>
      </c>
      <c r="F88" s="65">
        <v>263.9243733636292</v>
      </c>
      <c r="G88" s="67">
        <f>SUM(E88:F88)</f>
        <v>20427.614385461984</v>
      </c>
      <c r="H88" s="54">
        <f t="shared" si="6"/>
        <v>14.777653738310262</v>
      </c>
      <c r="I88" s="51">
        <f t="shared" si="6"/>
        <v>-53.64630314316886</v>
      </c>
      <c r="J88" s="52">
        <f t="shared" si="6"/>
        <v>12.629633698247025</v>
      </c>
      <c r="K88" s="53" t="s">
        <v>294</v>
      </c>
    </row>
    <row r="89" spans="1:11" ht="16.5" thickBot="1">
      <c r="A89" s="98" t="s">
        <v>210</v>
      </c>
      <c r="B89" s="99">
        <v>452542.9751580737</v>
      </c>
      <c r="C89" s="100">
        <v>78321.22282956194</v>
      </c>
      <c r="D89" s="100">
        <v>530864.1979876355</v>
      </c>
      <c r="E89" s="100">
        <f>SUM(E46:E88)</f>
        <v>473830.5218427256</v>
      </c>
      <c r="F89" s="100">
        <f>SUM(F46:F88)</f>
        <v>124394.73622918407</v>
      </c>
      <c r="G89" s="100">
        <f>SUM(G46:G88)</f>
        <v>598225.2580719095</v>
      </c>
      <c r="H89" s="101">
        <f t="shared" si="6"/>
        <v>4.703983456425571</v>
      </c>
      <c r="I89" s="102">
        <f t="shared" si="6"/>
        <v>58.826345829513684</v>
      </c>
      <c r="J89" s="101">
        <f t="shared" si="6"/>
        <v>12.68894386542205</v>
      </c>
      <c r="K89" s="103" t="s">
        <v>295</v>
      </c>
    </row>
    <row r="90" spans="1:11" ht="15.75">
      <c r="A90" s="95" t="s">
        <v>5</v>
      </c>
      <c r="B90" s="71">
        <v>19657.97078832478</v>
      </c>
      <c r="C90" s="66">
        <v>846.8012586473351</v>
      </c>
      <c r="D90" s="69">
        <v>20504.772046972113</v>
      </c>
      <c r="E90" s="72">
        <v>19201.339789176945</v>
      </c>
      <c r="F90" s="75">
        <v>99.45180993196423</v>
      </c>
      <c r="G90" s="67">
        <f>SUM(E90:F90)</f>
        <v>19300.79159910891</v>
      </c>
      <c r="H90" s="54">
        <f t="shared" si="6"/>
        <v>-2.3228796301754358</v>
      </c>
      <c r="I90" s="51">
        <f t="shared" si="6"/>
        <v>-88.255590208873</v>
      </c>
      <c r="J90" s="52">
        <f t="shared" si="6"/>
        <v>-5.871708522802095</v>
      </c>
      <c r="K90" s="53" t="s">
        <v>314</v>
      </c>
    </row>
    <row r="91" spans="1:11" ht="15.75">
      <c r="A91" s="95" t="s">
        <v>6</v>
      </c>
      <c r="B91" s="71">
        <v>20372.808078194073</v>
      </c>
      <c r="C91" s="66">
        <v>11181.158571821841</v>
      </c>
      <c r="D91" s="69">
        <v>31553.966650015915</v>
      </c>
      <c r="E91" s="74">
        <v>27326.148293113318</v>
      </c>
      <c r="F91" s="76">
        <v>1080.3025210230046</v>
      </c>
      <c r="G91" s="67">
        <f>SUM(E91:F91)</f>
        <v>28406.450814136322</v>
      </c>
      <c r="H91" s="54">
        <f t="shared" si="6"/>
        <v>34.13049486468051</v>
      </c>
      <c r="I91" s="51">
        <f t="shared" si="6"/>
        <v>-90.33818799649684</v>
      </c>
      <c r="J91" s="52">
        <f t="shared" si="6"/>
        <v>-9.975024283921543</v>
      </c>
      <c r="K91" s="53" t="s">
        <v>313</v>
      </c>
    </row>
    <row r="92" spans="1:11" ht="15.75">
      <c r="A92" s="95" t="s">
        <v>7</v>
      </c>
      <c r="B92" s="71">
        <v>411954.33718855755</v>
      </c>
      <c r="C92" s="66">
        <v>345034.23845993425</v>
      </c>
      <c r="D92" s="69">
        <v>756988.5756484917</v>
      </c>
      <c r="E92" s="74">
        <v>674071.8505268715</v>
      </c>
      <c r="F92" s="76">
        <v>104651.38376531148</v>
      </c>
      <c r="G92" s="67">
        <f aca="true" t="shared" si="7" ref="G92:G109">SUM(E92:F92)</f>
        <v>778723.234292183</v>
      </c>
      <c r="H92" s="54">
        <f t="shared" si="6"/>
        <v>63.62780766605667</v>
      </c>
      <c r="I92" s="51">
        <f t="shared" si="6"/>
        <v>-69.6692756543743</v>
      </c>
      <c r="J92" s="52">
        <f t="shared" si="6"/>
        <v>2.871200351348991</v>
      </c>
      <c r="K92" s="53" t="s">
        <v>311</v>
      </c>
    </row>
    <row r="93" spans="1:11" ht="15.75">
      <c r="A93" s="95" t="s">
        <v>12</v>
      </c>
      <c r="B93" s="71">
        <v>12284.958526992927</v>
      </c>
      <c r="C93" s="66">
        <v>738.8378822602276</v>
      </c>
      <c r="D93" s="69">
        <v>13023.796409253155</v>
      </c>
      <c r="E93" s="74">
        <v>11886.59365036502</v>
      </c>
      <c r="F93" s="76">
        <v>55.247221900755555</v>
      </c>
      <c r="G93" s="67">
        <f t="shared" si="7"/>
        <v>11941.840872265775</v>
      </c>
      <c r="H93" s="54">
        <f t="shared" si="6"/>
        <v>-3.242704285509851</v>
      </c>
      <c r="I93" s="51">
        <f t="shared" si="6"/>
        <v>-92.52241618530101</v>
      </c>
      <c r="J93" s="52">
        <f t="shared" si="6"/>
        <v>-8.307528027838881</v>
      </c>
      <c r="K93" s="53" t="s">
        <v>316</v>
      </c>
    </row>
    <row r="94" spans="1:11" ht="15.75">
      <c r="A94" s="95" t="s">
        <v>13</v>
      </c>
      <c r="B94" s="71">
        <v>75313.73718990035</v>
      </c>
      <c r="C94" s="66">
        <v>14680.719067107606</v>
      </c>
      <c r="D94" s="69">
        <v>89994.45625700796</v>
      </c>
      <c r="E94" s="74">
        <v>85926.14895449944</v>
      </c>
      <c r="F94" s="76">
        <v>896.7863791566034</v>
      </c>
      <c r="G94" s="67">
        <f>SUM(E94:F94)</f>
        <v>86822.93533365605</v>
      </c>
      <c r="H94" s="54">
        <f t="shared" si="6"/>
        <v>14.090937670295595</v>
      </c>
      <c r="I94" s="51">
        <f t="shared" si="6"/>
        <v>-93.89140017558222</v>
      </c>
      <c r="J94" s="52">
        <f t="shared" si="6"/>
        <v>-3.524129213353565</v>
      </c>
      <c r="K94" s="53" t="s">
        <v>312</v>
      </c>
    </row>
    <row r="95" spans="1:11" ht="15.75">
      <c r="A95" s="95" t="s">
        <v>10</v>
      </c>
      <c r="B95" s="71">
        <v>16655.226243894478</v>
      </c>
      <c r="C95" s="66">
        <v>529.1047123384978</v>
      </c>
      <c r="D95" s="69">
        <v>17184.330956232974</v>
      </c>
      <c r="E95" s="74">
        <v>16386.124882408232</v>
      </c>
      <c r="F95" s="76">
        <v>155.7666966108391</v>
      </c>
      <c r="G95" s="67">
        <f t="shared" si="7"/>
        <v>16541.891579019073</v>
      </c>
      <c r="H95" s="54">
        <f t="shared" si="6"/>
        <v>-1.6157172382146046</v>
      </c>
      <c r="I95" s="51">
        <f t="shared" si="6"/>
        <v>-70.56032710001902</v>
      </c>
      <c r="J95" s="52">
        <f t="shared" si="6"/>
        <v>-3.7385184145378676</v>
      </c>
      <c r="K95" s="53" t="s">
        <v>315</v>
      </c>
    </row>
    <row r="96" spans="1:11" ht="15.75">
      <c r="A96" s="95" t="s">
        <v>8</v>
      </c>
      <c r="B96" s="71">
        <v>66378.03700807705</v>
      </c>
      <c r="C96" s="66">
        <v>70595.1637135163</v>
      </c>
      <c r="D96" s="69">
        <v>136973.20072159334</v>
      </c>
      <c r="E96" s="74">
        <v>93806.07556225703</v>
      </c>
      <c r="F96" s="76">
        <v>19268.96410719963</v>
      </c>
      <c r="G96" s="67">
        <f t="shared" si="7"/>
        <v>113075.03966945666</v>
      </c>
      <c r="H96" s="54">
        <f t="shared" si="6"/>
        <v>41.320954626667344</v>
      </c>
      <c r="I96" s="51">
        <f t="shared" si="6"/>
        <v>-72.70497992554361</v>
      </c>
      <c r="J96" s="52">
        <f t="shared" si="6"/>
        <v>-17.447326138425574</v>
      </c>
      <c r="K96" s="53" t="s">
        <v>297</v>
      </c>
    </row>
    <row r="97" spans="1:11" ht="15.75">
      <c r="A97" s="95" t="s">
        <v>9</v>
      </c>
      <c r="B97" s="71">
        <v>140578.02588545196</v>
      </c>
      <c r="C97" s="66">
        <v>1465.7137285895346</v>
      </c>
      <c r="D97" s="69">
        <v>142043.7396140415</v>
      </c>
      <c r="E97" s="74">
        <v>160329.0591139115</v>
      </c>
      <c r="F97" s="76">
        <v>1445.8562188593055</v>
      </c>
      <c r="G97" s="67">
        <f t="shared" si="7"/>
        <v>161774.9153327708</v>
      </c>
      <c r="H97" s="54">
        <f t="shared" si="6"/>
        <v>14.049872378029685</v>
      </c>
      <c r="I97" s="51">
        <f t="shared" si="6"/>
        <v>-1.3548013737538054</v>
      </c>
      <c r="J97" s="52">
        <f t="shared" si="6"/>
        <v>13.890915412634493</v>
      </c>
      <c r="K97" s="53" t="s">
        <v>298</v>
      </c>
    </row>
    <row r="98" spans="1:11" ht="15.75">
      <c r="A98" s="95" t="s">
        <v>11</v>
      </c>
      <c r="B98" s="71">
        <v>546266.1676185945</v>
      </c>
      <c r="C98" s="66">
        <v>147187.5295818858</v>
      </c>
      <c r="D98" s="69">
        <v>693453.6972004803</v>
      </c>
      <c r="E98" s="74">
        <v>481944.0129007677</v>
      </c>
      <c r="F98" s="76">
        <v>240628.46012446762</v>
      </c>
      <c r="G98" s="67">
        <f t="shared" si="7"/>
        <v>722572.4730252353</v>
      </c>
      <c r="H98" s="54">
        <f t="shared" si="6"/>
        <v>-11.7748743251361</v>
      </c>
      <c r="I98" s="51">
        <f t="shared" si="6"/>
        <v>63.48427126130763</v>
      </c>
      <c r="J98" s="52">
        <f t="shared" si="6"/>
        <v>4.199094466192848</v>
      </c>
      <c r="K98" s="53" t="s">
        <v>301</v>
      </c>
    </row>
    <row r="99" spans="1:11" ht="15.75">
      <c r="A99" s="95" t="s">
        <v>14</v>
      </c>
      <c r="B99" s="71">
        <v>49722.060824971406</v>
      </c>
      <c r="C99" s="66">
        <v>3711.5259882447845</v>
      </c>
      <c r="D99" s="69">
        <v>53433.58681321619</v>
      </c>
      <c r="E99" s="74">
        <v>49962.73579159664</v>
      </c>
      <c r="F99" s="76">
        <v>1140.9260518986898</v>
      </c>
      <c r="G99" s="67">
        <f t="shared" si="7"/>
        <v>51103.661843495334</v>
      </c>
      <c r="H99" s="54">
        <f t="shared" si="6"/>
        <v>0.48404061020810407</v>
      </c>
      <c r="I99" s="51">
        <f t="shared" si="6"/>
        <v>-69.25992016458318</v>
      </c>
      <c r="J99" s="52">
        <f t="shared" si="6"/>
        <v>-4.360412820246193</v>
      </c>
      <c r="K99" s="53" t="s">
        <v>300</v>
      </c>
    </row>
    <row r="100" spans="1:11" ht="15.75">
      <c r="A100" s="95" t="s">
        <v>15</v>
      </c>
      <c r="B100" s="71">
        <v>56204.540611300225</v>
      </c>
      <c r="C100" s="66">
        <v>1128.2901266000358</v>
      </c>
      <c r="D100" s="69">
        <v>57332.83073790026</v>
      </c>
      <c r="E100" s="74">
        <v>36853.53406954145</v>
      </c>
      <c r="F100" s="76">
        <v>0.029616894188188723</v>
      </c>
      <c r="G100" s="67">
        <f t="shared" si="7"/>
        <v>36853.563686435635</v>
      </c>
      <c r="H100" s="54">
        <f t="shared" si="6"/>
        <v>-34.4296142825659</v>
      </c>
      <c r="I100" s="51">
        <f t="shared" si="6"/>
        <v>-99.99737506395829</v>
      </c>
      <c r="J100" s="52">
        <f t="shared" si="6"/>
        <v>-35.71996496228585</v>
      </c>
      <c r="K100" s="53" t="s">
        <v>302</v>
      </c>
    </row>
    <row r="101" spans="1:11" ht="15.75">
      <c r="A101" s="95" t="s">
        <v>16</v>
      </c>
      <c r="B101" s="71">
        <v>5143.206712433257</v>
      </c>
      <c r="C101" s="66">
        <v>296.1417724152278</v>
      </c>
      <c r="D101" s="69">
        <v>5439.348484848485</v>
      </c>
      <c r="E101" s="74">
        <v>5771.098395318267</v>
      </c>
      <c r="F101" s="76">
        <v>209.05675013627823</v>
      </c>
      <c r="G101" s="67">
        <f t="shared" si="7"/>
        <v>5980.155145454545</v>
      </c>
      <c r="H101" s="54">
        <f t="shared" si="6"/>
        <v>12.208175132590645</v>
      </c>
      <c r="I101" s="51">
        <f t="shared" si="6"/>
        <v>-29.4065310573091</v>
      </c>
      <c r="J101" s="52">
        <f t="shared" si="6"/>
        <v>9.942489658687947</v>
      </c>
      <c r="K101" s="53" t="s">
        <v>305</v>
      </c>
    </row>
    <row r="102" spans="1:11" ht="15.75">
      <c r="A102" s="95" t="s">
        <v>17</v>
      </c>
      <c r="B102" s="71">
        <v>9449.63815882799</v>
      </c>
      <c r="C102" s="66">
        <v>176.0386088487783</v>
      </c>
      <c r="D102" s="69">
        <v>9625.676767676767</v>
      </c>
      <c r="E102" s="74">
        <v>9271.15085031779</v>
      </c>
      <c r="F102" s="76">
        <v>465.76755695493716</v>
      </c>
      <c r="G102" s="67">
        <f t="shared" si="7"/>
        <v>9736.918407272728</v>
      </c>
      <c r="H102" s="54">
        <f t="shared" si="6"/>
        <v>-1.8888269107262439</v>
      </c>
      <c r="I102" s="51">
        <f t="shared" si="6"/>
        <v>164.58261627995682</v>
      </c>
      <c r="J102" s="52">
        <f t="shared" si="6"/>
        <v>1.1556760348478838</v>
      </c>
      <c r="K102" s="53" t="s">
        <v>306</v>
      </c>
    </row>
    <row r="103" spans="1:11" ht="15.75">
      <c r="A103" s="95" t="s">
        <v>18</v>
      </c>
      <c r="B103" s="71">
        <v>54.09487692423375</v>
      </c>
      <c r="C103" s="66">
        <v>56.46742211113597</v>
      </c>
      <c r="D103" s="69">
        <v>110.56229903536972</v>
      </c>
      <c r="E103" s="74">
        <v>2.4162134685764407</v>
      </c>
      <c r="F103" s="76">
        <v>116.003713161064</v>
      </c>
      <c r="G103" s="67">
        <f t="shared" si="7"/>
        <v>118.41992662964044</v>
      </c>
      <c r="H103" s="54">
        <f t="shared" si="6"/>
        <v>-95.53337837895329</v>
      </c>
      <c r="I103" s="51">
        <f t="shared" si="6"/>
        <v>105.43476012195508</v>
      </c>
      <c r="J103" s="52">
        <f t="shared" si="6"/>
        <v>7.106968345291924</v>
      </c>
      <c r="K103" s="53" t="s">
        <v>310</v>
      </c>
    </row>
    <row r="104" spans="1:11" ht="15.75">
      <c r="A104" s="95" t="s">
        <v>19</v>
      </c>
      <c r="B104" s="71">
        <v>9945.541016632844</v>
      </c>
      <c r="C104" s="66">
        <v>925.5600293259475</v>
      </c>
      <c r="D104" s="69">
        <v>10871.10104595879</v>
      </c>
      <c r="E104" s="74">
        <v>10274.610075749006</v>
      </c>
      <c r="F104" s="76">
        <v>496.76573724623785</v>
      </c>
      <c r="G104" s="67">
        <f t="shared" si="7"/>
        <v>10771.375812995244</v>
      </c>
      <c r="H104" s="54">
        <f aca="true" t="shared" si="8" ref="H104:J112">(E104-B104)/B104*100</f>
        <v>3.308709486651651</v>
      </c>
      <c r="I104" s="51">
        <f t="shared" si="8"/>
        <v>-46.3280909388433</v>
      </c>
      <c r="J104" s="52">
        <f t="shared" si="8"/>
        <v>-0.9173425262256981</v>
      </c>
      <c r="K104" s="53" t="s">
        <v>303</v>
      </c>
    </row>
    <row r="105" spans="1:11" ht="15.75">
      <c r="A105" s="95" t="s">
        <v>20</v>
      </c>
      <c r="B105" s="71">
        <v>186.4</v>
      </c>
      <c r="C105" s="66">
        <v>61.60000000000001</v>
      </c>
      <c r="D105" s="69">
        <v>248</v>
      </c>
      <c r="E105" s="74">
        <v>2</v>
      </c>
      <c r="F105" s="76">
        <v>234.88399999999996</v>
      </c>
      <c r="G105" s="67">
        <f t="shared" si="7"/>
        <v>236.88399999999996</v>
      </c>
      <c r="H105" s="54">
        <f t="shared" si="8"/>
        <v>-98.92703862660944</v>
      </c>
      <c r="I105" s="51">
        <f t="shared" si="8"/>
        <v>281.3051948051947</v>
      </c>
      <c r="J105" s="52">
        <f t="shared" si="8"/>
        <v>-4.482258064516146</v>
      </c>
      <c r="K105" s="53" t="s">
        <v>308</v>
      </c>
    </row>
    <row r="106" spans="1:11" ht="15.75">
      <c r="A106" s="95" t="s">
        <v>21</v>
      </c>
      <c r="B106" s="71">
        <v>24790.110128096483</v>
      </c>
      <c r="C106" s="66">
        <v>230.39323872305778</v>
      </c>
      <c r="D106" s="69">
        <v>25020.50336681954</v>
      </c>
      <c r="E106" s="74">
        <v>22622.63401069606</v>
      </c>
      <c r="F106" s="76">
        <v>275.93795612274647</v>
      </c>
      <c r="G106" s="67">
        <f t="shared" si="7"/>
        <v>22898.571966818807</v>
      </c>
      <c r="H106" s="54">
        <f t="shared" si="8"/>
        <v>-8.743309756191284</v>
      </c>
      <c r="I106" s="51">
        <f t="shared" si="8"/>
        <v>19.76825259808745</v>
      </c>
      <c r="J106" s="52">
        <f t="shared" si="8"/>
        <v>-8.480770226288458</v>
      </c>
      <c r="K106" s="53" t="s">
        <v>304</v>
      </c>
    </row>
    <row r="107" spans="1:11" ht="15.75">
      <c r="A107" s="95" t="s">
        <v>22</v>
      </c>
      <c r="B107" s="71">
        <v>81967.63653599184</v>
      </c>
      <c r="C107" s="66">
        <v>162450.60847839818</v>
      </c>
      <c r="D107" s="69">
        <v>244418.24501439004</v>
      </c>
      <c r="E107" s="74">
        <v>125695.34841940968</v>
      </c>
      <c r="F107" s="76">
        <v>120995.91767602979</v>
      </c>
      <c r="G107" s="67">
        <f t="shared" si="7"/>
        <v>246691.26609543947</v>
      </c>
      <c r="H107" s="54">
        <f t="shared" si="8"/>
        <v>53.34753291833305</v>
      </c>
      <c r="I107" s="51">
        <f t="shared" si="8"/>
        <v>-25.518335197790794</v>
      </c>
      <c r="J107" s="52">
        <f t="shared" si="8"/>
        <v>0.9299719343437756</v>
      </c>
      <c r="K107" s="53" t="s">
        <v>299</v>
      </c>
    </row>
    <row r="108" spans="1:11" ht="15.75">
      <c r="A108" s="95" t="s">
        <v>23</v>
      </c>
      <c r="B108" s="71">
        <v>5591.950323591871</v>
      </c>
      <c r="C108" s="66">
        <v>97.60909090909084</v>
      </c>
      <c r="D108" s="69">
        <v>5689.559414500962</v>
      </c>
      <c r="E108" s="74">
        <v>7387.1130629229665</v>
      </c>
      <c r="F108" s="76">
        <v>92.50150208192143</v>
      </c>
      <c r="G108" s="67">
        <f t="shared" si="7"/>
        <v>7479.6145650048875</v>
      </c>
      <c r="H108" s="54">
        <f t="shared" si="8"/>
        <v>32.10262315381247</v>
      </c>
      <c r="I108" s="51">
        <f t="shared" si="8"/>
        <v>-5.232697876395971</v>
      </c>
      <c r="J108" s="52">
        <f t="shared" si="8"/>
        <v>31.46210488533818</v>
      </c>
      <c r="K108" s="53" t="s">
        <v>307</v>
      </c>
    </row>
    <row r="109" spans="1:11" ht="16.5" thickBot="1">
      <c r="A109" s="95" t="s">
        <v>24</v>
      </c>
      <c r="B109" s="71">
        <v>10</v>
      </c>
      <c r="C109" s="66">
        <v>0</v>
      </c>
      <c r="D109" s="69">
        <v>10</v>
      </c>
      <c r="E109" s="78">
        <v>11.300000000000002</v>
      </c>
      <c r="F109" s="77">
        <v>0.30000000000000004</v>
      </c>
      <c r="G109" s="67">
        <f t="shared" si="7"/>
        <v>11.600000000000003</v>
      </c>
      <c r="H109" s="54">
        <f t="shared" si="8"/>
        <v>13.000000000000025</v>
      </c>
      <c r="I109" s="51" t="e">
        <f t="shared" si="8"/>
        <v>#DIV/0!</v>
      </c>
      <c r="J109" s="52">
        <f t="shared" si="8"/>
        <v>16.000000000000032</v>
      </c>
      <c r="K109" s="53" t="s">
        <v>309</v>
      </c>
    </row>
    <row r="110" spans="1:11" ht="16.5" thickBot="1">
      <c r="A110" s="98" t="s">
        <v>207</v>
      </c>
      <c r="B110" s="99">
        <v>1552526.447716758</v>
      </c>
      <c r="C110" s="100">
        <v>761393.5017316777</v>
      </c>
      <c r="D110" s="100">
        <v>2313919.9494484346</v>
      </c>
      <c r="E110" s="100">
        <f>SUM(E90:E109)</f>
        <v>1838731.2945623912</v>
      </c>
      <c r="F110" s="100">
        <f>SUM(F90:F109)</f>
        <v>492310.309404987</v>
      </c>
      <c r="G110" s="100">
        <f>SUM(G90:G109)</f>
        <v>2331041.6039673784</v>
      </c>
      <c r="H110" s="101">
        <f t="shared" si="8"/>
        <v>18.43478075794097</v>
      </c>
      <c r="I110" s="102">
        <f t="shared" si="8"/>
        <v>-35.34088374995327</v>
      </c>
      <c r="J110" s="101">
        <f t="shared" si="8"/>
        <v>0.7399415231726149</v>
      </c>
      <c r="K110" s="103" t="s">
        <v>317</v>
      </c>
    </row>
    <row r="111" spans="1:11" ht="79.5" thickBot="1">
      <c r="A111" s="97" t="s">
        <v>319</v>
      </c>
      <c r="B111" s="94">
        <v>1386826.5655400504</v>
      </c>
      <c r="C111" s="68">
        <v>29079.98058028681</v>
      </c>
      <c r="D111" s="68">
        <v>1415906.5461203372</v>
      </c>
      <c r="E111" s="68">
        <v>1458826.3962347626</v>
      </c>
      <c r="F111" s="68">
        <v>20744.948274869126</v>
      </c>
      <c r="G111" s="68">
        <f>SUM(E111:F111)</f>
        <v>1479571.3445096319</v>
      </c>
      <c r="H111" s="80">
        <f t="shared" si="8"/>
        <v>5.191696819470317</v>
      </c>
      <c r="I111" s="81">
        <f t="shared" si="8"/>
        <v>-28.662441098973655</v>
      </c>
      <c r="J111" s="80">
        <f t="shared" si="8"/>
        <v>4.496398336722134</v>
      </c>
      <c r="K111" s="59" t="s">
        <v>318</v>
      </c>
    </row>
    <row r="112" spans="1:11" ht="37.5" customHeight="1" thickBot="1">
      <c r="A112" s="107" t="s">
        <v>205</v>
      </c>
      <c r="B112" s="104">
        <f aca="true" t="shared" si="9" ref="B112:G112">SUM(B111,B110,B89,B45,B23,B12)</f>
        <v>3858439.4195139613</v>
      </c>
      <c r="C112" s="105">
        <f t="shared" si="9"/>
        <v>920089.687242746</v>
      </c>
      <c r="D112" s="105">
        <f t="shared" si="9"/>
        <v>4778529.106756706</v>
      </c>
      <c r="E112" s="105">
        <f t="shared" si="9"/>
        <v>4244753.408029127</v>
      </c>
      <c r="F112" s="105">
        <f t="shared" si="9"/>
        <v>760382.3381613218</v>
      </c>
      <c r="G112" s="106">
        <f t="shared" si="9"/>
        <v>5005135.746190449</v>
      </c>
      <c r="H112" s="108">
        <f>(E112-B112)/B112*100</f>
        <v>10.012182297365932</v>
      </c>
      <c r="I112" s="108">
        <f t="shared" si="8"/>
        <v>-17.35780232033932</v>
      </c>
      <c r="J112" s="108">
        <f t="shared" si="8"/>
        <v>4.7421839308947185</v>
      </c>
      <c r="K112" s="109" t="s">
        <v>320</v>
      </c>
    </row>
  </sheetData>
  <sheetProtection/>
  <mergeCells count="8">
    <mergeCell ref="A1:K1"/>
    <mergeCell ref="A2:K2"/>
    <mergeCell ref="A3:J3"/>
    <mergeCell ref="A4:A6"/>
    <mergeCell ref="B4:D4"/>
    <mergeCell ref="E4:G4"/>
    <mergeCell ref="H4:J4"/>
    <mergeCell ref="K4:K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badeea skarneh</cp:lastModifiedBy>
  <cp:lastPrinted>2018-01-31T06:56:45Z</cp:lastPrinted>
  <dcterms:created xsi:type="dcterms:W3CDTF">1996-10-14T23:33:28Z</dcterms:created>
  <dcterms:modified xsi:type="dcterms:W3CDTF">2020-02-02T10:51:22Z</dcterms:modified>
  <cp:category/>
  <cp:version/>
  <cp:contentType/>
  <cp:contentStatus/>
</cp:coreProperties>
</file>