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35" windowWidth="11970" windowHeight="9690" activeTab="0"/>
  </bookViews>
  <sheets>
    <sheet name="2016" sheetId="1" r:id="rId1"/>
  </sheets>
  <definedNames>
    <definedName name="_xlnm.Print_Area" localSheetId="0">'2016'!$A$1:$Q$25</definedName>
  </definedNames>
  <calcPr fullCalcOnLoad="1"/>
</workbook>
</file>

<file path=xl/sharedStrings.xml><?xml version="1.0" encoding="utf-8"?>
<sst xmlns="http://schemas.openxmlformats.org/spreadsheetml/2006/main" count="67" uniqueCount="52">
  <si>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</si>
  <si>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</si>
  <si>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</si>
  <si>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</si>
  <si>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</si>
  <si>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</si>
  <si>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</si>
  <si>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</si>
  <si>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</si>
  <si>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</si>
  <si>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</si>
  <si>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</si>
  <si>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</si>
  <si>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</si>
  <si>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</si>
  <si>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</si>
  <si>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</si>
  <si>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</si>
  <si>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</si>
  <si>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</si>
  <si>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</si>
  <si>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</si>
  <si>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</si>
  <si>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</si>
  <si>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</si>
  <si>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</si>
  <si>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</si>
  <si>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</si>
  <si>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</si>
  <si>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نسبة التغير</t>
  </si>
  <si>
    <t xml:space="preserve"> % Change </t>
  </si>
  <si>
    <t>October</t>
  </si>
  <si>
    <t>November</t>
  </si>
  <si>
    <t>December</t>
  </si>
  <si>
    <t>مجموع</t>
  </si>
  <si>
    <t>1st Qrtr</t>
  </si>
  <si>
    <t>2nd Qrtr</t>
  </si>
  <si>
    <t>3rd Qrtr</t>
  </si>
  <si>
    <t>4th Qrtr</t>
  </si>
  <si>
    <t xml:space="preserve">المصدر : البنك المركزي </t>
  </si>
  <si>
    <t xml:space="preserve"> Source : Central Bank of Jordan </t>
  </si>
  <si>
    <t>اردني مقيم في الخارج</t>
  </si>
  <si>
    <t>Jordanian residing abrod</t>
  </si>
  <si>
    <t>دول الخليج العربي</t>
  </si>
  <si>
    <t>Gulf Conntries</t>
  </si>
  <si>
    <t>عرب</t>
  </si>
  <si>
    <t>Arab</t>
  </si>
  <si>
    <t>Foreign</t>
  </si>
  <si>
    <t>اجانب</t>
  </si>
  <si>
    <t>15/16</t>
  </si>
  <si>
    <t>جدول رقم 2.4 الدخل السياحي الشهري موزع حسب مجموعات الدول  للسنوات 2015 - 2016  بالمليون دينار</t>
  </si>
  <si>
    <t>Table 4.2  MonthlyTourism Receipts Distributed by  Countres Groups, 2015 - 2016(JD Million)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</si>
</sst>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#,##0.0"/>
    <numFmt numFmtId="194" formatCode="0.0%"/>
    <numFmt numFmtId="195" formatCode="[$-409]dddd\,\ mmmm\ dd\,\ yyyy"/>
    <numFmt numFmtId="196" formatCode="m/d;@"/>
    <numFmt numFmtId="197" formatCode="[$-409]h:mm:ss\ AM/PM"/>
    <numFmt numFmtId="198" formatCode="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0.000"/>
    <numFmt numFmtId="205" formatCode="[$-2C01]dd\ mmmm\,\ yyyy"/>
    <numFmt numFmtId="206" formatCode="[$-2C01]hh:mm:ss\ AM/PM"/>
    <numFmt numFmtId="207" formatCode="0.0000"/>
    <numFmt numFmtId="208" formatCode="0.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193" fontId="4" fillId="33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" vertical="justify"/>
    </xf>
    <xf numFmtId="194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0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92" fontId="4" fillId="34" borderId="10" xfId="0" applyNumberFormat="1" applyFont="1" applyFill="1" applyBorder="1" applyAlignment="1">
      <alignment horizontal="center"/>
    </xf>
    <xf numFmtId="194" fontId="4" fillId="34" borderId="10" xfId="0" applyNumberFormat="1" applyFont="1" applyFill="1" applyBorder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92" fontId="7" fillId="35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194" fontId="4" fillId="14" borderId="10" xfId="0" applyNumberFormat="1" applyFont="1" applyFill="1" applyBorder="1" applyAlignment="1">
      <alignment horizontal="center" vertical="center"/>
    </xf>
    <xf numFmtId="194" fontId="7" fillId="14" borderId="10" xfId="0" applyNumberFormat="1" applyFont="1" applyFill="1" applyBorder="1" applyAlignment="1">
      <alignment horizontal="center" vertical="center"/>
    </xf>
    <xf numFmtId="20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14" borderId="11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justify"/>
    </xf>
    <xf numFmtId="194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94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49" fontId="42" fillId="3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rightToLeft="1"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27.28125" style="2" bestFit="1" customWidth="1"/>
    <col min="2" max="6" width="16.28125" style="2" customWidth="1"/>
    <col min="7" max="7" width="16.28125" style="3" customWidth="1"/>
    <col min="8" max="9" width="16.28125" style="2" customWidth="1"/>
    <col min="10" max="10" width="16.28125" style="3" customWidth="1"/>
    <col min="11" max="12" width="16.28125" style="2" customWidth="1"/>
    <col min="13" max="16" width="16.28125" style="3" customWidth="1"/>
    <col min="17" max="17" width="19.140625" style="2" customWidth="1"/>
    <col min="18" max="18" width="9.140625" style="2" hidden="1" customWidth="1"/>
    <col min="19" max="25" width="0" style="2" hidden="1" customWidth="1"/>
    <col min="26" max="26" width="13.8515625" style="2" bestFit="1" customWidth="1"/>
    <col min="27" max="16384" width="9.140625" style="2" customWidth="1"/>
  </cols>
  <sheetData>
    <row r="1" spans="1:17" ht="18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0.25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0" customFormat="1" ht="39" customHeight="1">
      <c r="A4" s="35" t="s">
        <v>11</v>
      </c>
      <c r="B4" s="38" t="s">
        <v>41</v>
      </c>
      <c r="C4" s="38"/>
      <c r="D4" s="31" t="s">
        <v>29</v>
      </c>
      <c r="E4" s="38" t="s">
        <v>43</v>
      </c>
      <c r="F4" s="38"/>
      <c r="G4" s="31" t="s">
        <v>29</v>
      </c>
      <c r="H4" s="38" t="s">
        <v>45</v>
      </c>
      <c r="I4" s="38"/>
      <c r="J4" s="31" t="s">
        <v>29</v>
      </c>
      <c r="K4" s="38" t="s">
        <v>48</v>
      </c>
      <c r="L4" s="38"/>
      <c r="M4" s="31" t="s">
        <v>29</v>
      </c>
      <c r="N4" s="31" t="s">
        <v>34</v>
      </c>
      <c r="O4" s="32" t="s">
        <v>34</v>
      </c>
      <c r="P4" s="32" t="s">
        <v>29</v>
      </c>
      <c r="Q4" s="39" t="s">
        <v>1</v>
      </c>
    </row>
    <row r="5" spans="1:17" s="3" customFormat="1" ht="43.5" customHeight="1">
      <c r="A5" s="36"/>
      <c r="B5" s="42" t="s">
        <v>42</v>
      </c>
      <c r="C5" s="42"/>
      <c r="D5" s="43" t="s">
        <v>30</v>
      </c>
      <c r="E5" s="42" t="s">
        <v>44</v>
      </c>
      <c r="F5" s="42"/>
      <c r="G5" s="43" t="s">
        <v>30</v>
      </c>
      <c r="H5" s="44" t="s">
        <v>46</v>
      </c>
      <c r="I5" s="44"/>
      <c r="J5" s="43" t="s">
        <v>30</v>
      </c>
      <c r="K5" s="42" t="s">
        <v>47</v>
      </c>
      <c r="L5" s="42"/>
      <c r="M5" s="43" t="s">
        <v>30</v>
      </c>
      <c r="N5" s="43" t="s">
        <v>0</v>
      </c>
      <c r="O5" s="45" t="s">
        <v>0</v>
      </c>
      <c r="P5" s="45" t="s">
        <v>30</v>
      </c>
      <c r="Q5" s="40"/>
    </row>
    <row r="6" spans="1:17" s="3" customFormat="1" ht="29.25" customHeight="1">
      <c r="A6" s="37"/>
      <c r="B6" s="46">
        <v>2015</v>
      </c>
      <c r="C6" s="46">
        <v>2016</v>
      </c>
      <c r="D6" s="47" t="s">
        <v>49</v>
      </c>
      <c r="E6" s="46">
        <v>2015</v>
      </c>
      <c r="F6" s="46">
        <v>2016</v>
      </c>
      <c r="G6" s="47" t="s">
        <v>49</v>
      </c>
      <c r="H6" s="46">
        <v>2015</v>
      </c>
      <c r="I6" s="46">
        <v>2016</v>
      </c>
      <c r="J6" s="47" t="s">
        <v>49</v>
      </c>
      <c r="K6" s="46">
        <v>2015</v>
      </c>
      <c r="L6" s="46">
        <v>2016</v>
      </c>
      <c r="M6" s="47" t="s">
        <v>49</v>
      </c>
      <c r="N6" s="47">
        <v>2015</v>
      </c>
      <c r="O6" s="48">
        <v>2016</v>
      </c>
      <c r="P6" s="49" t="s">
        <v>49</v>
      </c>
      <c r="Q6" s="41"/>
    </row>
    <row r="7" spans="1:26" ht="30.75" customHeight="1">
      <c r="A7" s="17" t="s">
        <v>2</v>
      </c>
      <c r="B7" s="18">
        <v>99.7</v>
      </c>
      <c r="C7" s="18">
        <v>106.8</v>
      </c>
      <c r="D7" s="15">
        <f>(C7-B7)/B7</f>
        <v>0.07121364092276825</v>
      </c>
      <c r="E7" s="18">
        <v>35.6</v>
      </c>
      <c r="F7" s="18">
        <v>31.5</v>
      </c>
      <c r="G7" s="15">
        <f aca="true" t="shared" si="0" ref="G7:G23">(F7-E7)/E7</f>
        <v>-0.11516853932584273</v>
      </c>
      <c r="H7" s="18">
        <v>60.7</v>
      </c>
      <c r="I7" s="18">
        <v>47.8</v>
      </c>
      <c r="J7" s="15">
        <f aca="true" t="shared" si="1" ref="J7:J23">(I7-H7)/H7</f>
        <v>-0.21252059308072496</v>
      </c>
      <c r="K7" s="18">
        <v>52</v>
      </c>
      <c r="L7" s="18">
        <v>46.20000000000002</v>
      </c>
      <c r="M7" s="15">
        <f aca="true" t="shared" si="2" ref="M7:M23">(L7-K7)/K7</f>
        <v>-0.11153846153846121</v>
      </c>
      <c r="N7" s="18">
        <f>SUM(B7,E7,H7,K7)</f>
        <v>248</v>
      </c>
      <c r="O7" s="18">
        <f>SUM(C7,F7,I7,L7)</f>
        <v>232.30000000000004</v>
      </c>
      <c r="P7" s="15">
        <f aca="true" t="shared" si="3" ref="P7:P23">(O7-N7)/N7</f>
        <v>-0.06330645161290306</v>
      </c>
      <c r="Q7" s="19" t="s">
        <v>26</v>
      </c>
      <c r="R7" s="12"/>
      <c r="S7" s="13"/>
      <c r="V7" s="12"/>
      <c r="Y7" s="12"/>
      <c r="Z7" s="33"/>
    </row>
    <row r="8" spans="1:26" ht="30.75" customHeight="1">
      <c r="A8" s="17" t="s">
        <v>3</v>
      </c>
      <c r="B8" s="18">
        <v>59.7</v>
      </c>
      <c r="C8" s="18">
        <v>67.5</v>
      </c>
      <c r="D8" s="15">
        <f aca="true" t="shared" si="4" ref="D8:D21">(C8-B8)/B8</f>
        <v>0.13065326633165825</v>
      </c>
      <c r="E8" s="18">
        <v>23.4</v>
      </c>
      <c r="F8" s="18">
        <v>21.3</v>
      </c>
      <c r="G8" s="15">
        <f t="shared" si="0"/>
        <v>-0.08974358974358966</v>
      </c>
      <c r="H8" s="18">
        <v>51.7</v>
      </c>
      <c r="I8" s="18">
        <v>35.2</v>
      </c>
      <c r="J8" s="15">
        <f t="shared" si="1"/>
        <v>-0.3191489361702127</v>
      </c>
      <c r="K8" s="18">
        <v>43</v>
      </c>
      <c r="L8" s="18">
        <v>41.5</v>
      </c>
      <c r="M8" s="15">
        <f t="shared" si="2"/>
        <v>-0.03488372093023256</v>
      </c>
      <c r="N8" s="18">
        <f aca="true" t="shared" si="5" ref="N8:N22">SUM(B8,E8,H8,K8)</f>
        <v>177.8</v>
      </c>
      <c r="O8" s="18">
        <f aca="true" t="shared" si="6" ref="O8:O22">SUM(C8,F8,I8,L8)</f>
        <v>165.5</v>
      </c>
      <c r="P8" s="15">
        <f t="shared" si="3"/>
        <v>-0.06917885264341964</v>
      </c>
      <c r="Q8" s="19" t="s">
        <v>27</v>
      </c>
      <c r="R8" s="12"/>
      <c r="S8" s="13"/>
      <c r="V8" s="12"/>
      <c r="Y8" s="12"/>
      <c r="Z8" s="33"/>
    </row>
    <row r="9" spans="1:26" ht="30.75" customHeight="1">
      <c r="A9" s="17" t="s">
        <v>4</v>
      </c>
      <c r="B9" s="18">
        <v>74.7</v>
      </c>
      <c r="C9" s="18">
        <v>82</v>
      </c>
      <c r="D9" s="15">
        <f t="shared" si="4"/>
        <v>0.09772423025435069</v>
      </c>
      <c r="E9" s="18">
        <v>30.3</v>
      </c>
      <c r="F9" s="18">
        <v>27.8</v>
      </c>
      <c r="G9" s="15">
        <f t="shared" si="0"/>
        <v>-0.08250825082508251</v>
      </c>
      <c r="H9" s="18">
        <v>53.9</v>
      </c>
      <c r="I9" s="18">
        <v>44.2</v>
      </c>
      <c r="J9" s="15">
        <f t="shared" si="1"/>
        <v>-0.17996289424860845</v>
      </c>
      <c r="K9" s="18">
        <v>57.3</v>
      </c>
      <c r="L9" s="18">
        <v>62.30000000000001</v>
      </c>
      <c r="M9" s="15">
        <f t="shared" si="2"/>
        <v>0.08726003490401421</v>
      </c>
      <c r="N9" s="18">
        <f t="shared" si="5"/>
        <v>216.2</v>
      </c>
      <c r="O9" s="18">
        <f t="shared" si="6"/>
        <v>216.3</v>
      </c>
      <c r="P9" s="20">
        <f t="shared" si="3"/>
        <v>0.0004625346901018628</v>
      </c>
      <c r="Q9" s="19" t="s">
        <v>28</v>
      </c>
      <c r="R9" s="12"/>
      <c r="S9" s="13"/>
      <c r="V9" s="12"/>
      <c r="Y9" s="12"/>
      <c r="Z9" s="33"/>
    </row>
    <row r="10" spans="1:26" s="3" customFormat="1" ht="30.75" customHeight="1">
      <c r="A10" s="21" t="s">
        <v>8</v>
      </c>
      <c r="B10" s="22">
        <f>SUM(B7:B9)</f>
        <v>234.10000000000002</v>
      </c>
      <c r="C10" s="22">
        <f>SUM(C7:C9)</f>
        <v>256.3</v>
      </c>
      <c r="D10" s="23">
        <f>(C10-B10)/B10</f>
        <v>0.09483126868859457</v>
      </c>
      <c r="E10" s="22">
        <f>SUM(E7:E9)</f>
        <v>89.3</v>
      </c>
      <c r="F10" s="22">
        <f>SUM(F7:F9)</f>
        <v>80.6</v>
      </c>
      <c r="G10" s="23">
        <f t="shared" si="0"/>
        <v>-0.09742441209406498</v>
      </c>
      <c r="H10" s="22">
        <f>SUM(H7:H9)</f>
        <v>166.3</v>
      </c>
      <c r="I10" s="22">
        <f>SUM(I7:I9)</f>
        <v>127.2</v>
      </c>
      <c r="J10" s="23">
        <f t="shared" si="1"/>
        <v>-0.2351172579675286</v>
      </c>
      <c r="K10" s="22">
        <f>SUM(K7:K9)</f>
        <v>152.3</v>
      </c>
      <c r="L10" s="22">
        <f>SUM(L7:L9)</f>
        <v>150.00000000000003</v>
      </c>
      <c r="M10" s="23">
        <f t="shared" si="2"/>
        <v>-0.015101772816808816</v>
      </c>
      <c r="N10" s="24">
        <f t="shared" si="5"/>
        <v>642</v>
      </c>
      <c r="O10" s="24">
        <f t="shared" si="6"/>
        <v>614.1</v>
      </c>
      <c r="P10" s="23">
        <f t="shared" si="3"/>
        <v>-0.04345794392523361</v>
      </c>
      <c r="Q10" s="25" t="s">
        <v>35</v>
      </c>
      <c r="R10" s="12"/>
      <c r="S10" s="13"/>
      <c r="V10" s="12"/>
      <c r="Y10" s="12"/>
      <c r="Z10" s="33"/>
    </row>
    <row r="11" spans="1:26" s="4" customFormat="1" ht="30.75" customHeight="1">
      <c r="A11" s="17" t="s">
        <v>5</v>
      </c>
      <c r="B11" s="18">
        <v>81.3</v>
      </c>
      <c r="C11" s="18">
        <v>89.4</v>
      </c>
      <c r="D11" s="15">
        <f t="shared" si="4"/>
        <v>0.09963099630996321</v>
      </c>
      <c r="E11" s="18">
        <v>30</v>
      </c>
      <c r="F11" s="18">
        <v>29.4</v>
      </c>
      <c r="G11" s="15">
        <f t="shared" si="0"/>
        <v>-0.02000000000000005</v>
      </c>
      <c r="H11" s="18">
        <v>53.7</v>
      </c>
      <c r="I11" s="18">
        <v>50.3</v>
      </c>
      <c r="J11" s="15">
        <f t="shared" si="1"/>
        <v>-0.0633147113594042</v>
      </c>
      <c r="K11" s="18">
        <v>72.9</v>
      </c>
      <c r="L11" s="18">
        <v>73.39999999999999</v>
      </c>
      <c r="M11" s="15">
        <f t="shared" si="2"/>
        <v>0.006858710562414071</v>
      </c>
      <c r="N11" s="18">
        <f t="shared" si="5"/>
        <v>237.9</v>
      </c>
      <c r="O11" s="18">
        <f t="shared" si="6"/>
        <v>242.5</v>
      </c>
      <c r="P11" s="15">
        <f t="shared" si="3"/>
        <v>0.019335855401429146</v>
      </c>
      <c r="Q11" s="19" t="s">
        <v>20</v>
      </c>
      <c r="R11" s="12"/>
      <c r="S11" s="13"/>
      <c r="V11" s="12"/>
      <c r="Y11" s="12"/>
      <c r="Z11" s="33"/>
    </row>
    <row r="12" spans="1:26" s="4" customFormat="1" ht="30.75" customHeight="1">
      <c r="A12" s="17" t="s">
        <v>6</v>
      </c>
      <c r="B12" s="18">
        <v>78.7</v>
      </c>
      <c r="C12" s="18">
        <v>86.7</v>
      </c>
      <c r="D12" s="15">
        <f t="shared" si="4"/>
        <v>0.10165184243964422</v>
      </c>
      <c r="E12" s="18">
        <v>32.5</v>
      </c>
      <c r="F12" s="18">
        <v>32.1</v>
      </c>
      <c r="G12" s="15">
        <f t="shared" si="0"/>
        <v>-0.012307692307692264</v>
      </c>
      <c r="H12" s="18">
        <v>49.4</v>
      </c>
      <c r="I12" s="18">
        <v>52.5</v>
      </c>
      <c r="J12" s="15">
        <f t="shared" si="1"/>
        <v>0.062753036437247</v>
      </c>
      <c r="K12" s="18">
        <v>67.5</v>
      </c>
      <c r="L12" s="18">
        <v>75.29999999999998</v>
      </c>
      <c r="M12" s="15">
        <f t="shared" si="2"/>
        <v>0.1155555555555553</v>
      </c>
      <c r="N12" s="18">
        <f t="shared" si="5"/>
        <v>228.1</v>
      </c>
      <c r="O12" s="18">
        <f t="shared" si="6"/>
        <v>246.6</v>
      </c>
      <c r="P12" s="15">
        <f t="shared" si="3"/>
        <v>0.08110477860587462</v>
      </c>
      <c r="Q12" s="19" t="s">
        <v>21</v>
      </c>
      <c r="R12" s="12"/>
      <c r="S12" s="13"/>
      <c r="V12" s="12"/>
      <c r="Y12" s="12"/>
      <c r="Z12" s="33"/>
    </row>
    <row r="13" spans="1:26" ht="30.75" customHeight="1">
      <c r="A13" s="17" t="s">
        <v>7</v>
      </c>
      <c r="B13" s="18">
        <v>85.6</v>
      </c>
      <c r="C13" s="18">
        <v>74.1</v>
      </c>
      <c r="D13" s="15">
        <f t="shared" si="4"/>
        <v>-0.13434579439252337</v>
      </c>
      <c r="E13" s="18">
        <v>33.5</v>
      </c>
      <c r="F13" s="18">
        <v>22.5</v>
      </c>
      <c r="G13" s="15">
        <f t="shared" si="0"/>
        <v>-0.3283582089552239</v>
      </c>
      <c r="H13" s="18">
        <v>64.7</v>
      </c>
      <c r="I13" s="18">
        <v>49.7</v>
      </c>
      <c r="J13" s="15">
        <f t="shared" si="1"/>
        <v>-0.23183925811437403</v>
      </c>
      <c r="K13" s="18">
        <v>56.8</v>
      </c>
      <c r="L13" s="18">
        <v>50.60000000000001</v>
      </c>
      <c r="M13" s="15">
        <f t="shared" si="2"/>
        <v>-0.10915492957746459</v>
      </c>
      <c r="N13" s="18">
        <f t="shared" si="5"/>
        <v>240.60000000000002</v>
      </c>
      <c r="O13" s="18">
        <f t="shared" si="6"/>
        <v>196.90000000000003</v>
      </c>
      <c r="P13" s="15">
        <f t="shared" si="3"/>
        <v>-0.1816292601828761</v>
      </c>
      <c r="Q13" s="19" t="s">
        <v>22</v>
      </c>
      <c r="R13" s="12"/>
      <c r="S13" s="13"/>
      <c r="V13" s="12"/>
      <c r="Y13" s="12"/>
      <c r="Z13" s="33"/>
    </row>
    <row r="14" spans="1:26" s="3" customFormat="1" ht="30.75" customHeight="1">
      <c r="A14" s="21" t="s">
        <v>9</v>
      </c>
      <c r="B14" s="22">
        <f>SUM(B11:B13)</f>
        <v>245.6</v>
      </c>
      <c r="C14" s="22">
        <f>SUM(C11:C13)</f>
        <v>250.20000000000002</v>
      </c>
      <c r="D14" s="23">
        <f>(C14-B14)/B14</f>
        <v>0.018729641693811167</v>
      </c>
      <c r="E14" s="22">
        <f>SUM(E11:E13)</f>
        <v>96</v>
      </c>
      <c r="F14" s="22">
        <f>SUM(F11:F13)</f>
        <v>84</v>
      </c>
      <c r="G14" s="23">
        <f t="shared" si="0"/>
        <v>-0.125</v>
      </c>
      <c r="H14" s="22">
        <f>SUM(H11:H13)</f>
        <v>167.8</v>
      </c>
      <c r="I14" s="22">
        <f>SUM(I11:I13)</f>
        <v>152.5</v>
      </c>
      <c r="J14" s="23">
        <f t="shared" si="1"/>
        <v>-0.0911799761620978</v>
      </c>
      <c r="K14" s="22">
        <f>SUM(K11:K13)</f>
        <v>197.2</v>
      </c>
      <c r="L14" s="22">
        <f>SUM(L11:L13)</f>
        <v>199.3</v>
      </c>
      <c r="M14" s="23">
        <f t="shared" si="2"/>
        <v>0.01064908722109545</v>
      </c>
      <c r="N14" s="24">
        <f t="shared" si="5"/>
        <v>706.6</v>
      </c>
      <c r="O14" s="26">
        <f t="shared" si="6"/>
        <v>686</v>
      </c>
      <c r="P14" s="23">
        <f t="shared" si="3"/>
        <v>-0.029153693744692927</v>
      </c>
      <c r="Q14" s="25" t="s">
        <v>36</v>
      </c>
      <c r="R14" s="12"/>
      <c r="S14" s="13"/>
      <c r="V14" s="12"/>
      <c r="Y14" s="12"/>
      <c r="Z14" s="33"/>
    </row>
    <row r="15" spans="1:26" s="3" customFormat="1" ht="30.75" customHeight="1">
      <c r="A15" s="27" t="s">
        <v>12</v>
      </c>
      <c r="B15" s="18">
        <v>103.5</v>
      </c>
      <c r="C15" s="18">
        <v>123.6</v>
      </c>
      <c r="D15" s="15">
        <f t="shared" si="4"/>
        <v>0.1942028985507246</v>
      </c>
      <c r="E15" s="18">
        <v>31.1</v>
      </c>
      <c r="F15" s="18">
        <v>31.8</v>
      </c>
      <c r="G15" s="15">
        <f t="shared" si="0"/>
        <v>0.02250803858520898</v>
      </c>
      <c r="H15" s="18">
        <v>61.6</v>
      </c>
      <c r="I15" s="18">
        <v>55.5</v>
      </c>
      <c r="J15" s="15">
        <f t="shared" si="1"/>
        <v>-0.09902597402597405</v>
      </c>
      <c r="K15" s="18">
        <v>54.4</v>
      </c>
      <c r="L15" s="18">
        <v>61.8</v>
      </c>
      <c r="M15" s="15">
        <f t="shared" si="2"/>
        <v>0.13602941176470587</v>
      </c>
      <c r="N15" s="18">
        <f t="shared" si="5"/>
        <v>250.6</v>
      </c>
      <c r="O15" s="18">
        <f t="shared" si="6"/>
        <v>272.7</v>
      </c>
      <c r="P15" s="15">
        <f t="shared" si="3"/>
        <v>0.08818834796488426</v>
      </c>
      <c r="Q15" s="16" t="s">
        <v>23</v>
      </c>
      <c r="R15" s="12"/>
      <c r="S15" s="13"/>
      <c r="V15" s="12"/>
      <c r="Y15" s="12"/>
      <c r="Z15" s="33"/>
    </row>
    <row r="16" spans="1:26" s="3" customFormat="1" ht="30.75" customHeight="1">
      <c r="A16" s="27" t="s">
        <v>13</v>
      </c>
      <c r="B16" s="18">
        <v>161.2</v>
      </c>
      <c r="C16" s="18">
        <v>150.7</v>
      </c>
      <c r="D16" s="15">
        <f t="shared" si="4"/>
        <v>-0.06513647642679901</v>
      </c>
      <c r="E16" s="18">
        <v>53.1</v>
      </c>
      <c r="F16" s="18">
        <v>49.7</v>
      </c>
      <c r="G16" s="15">
        <f t="shared" si="0"/>
        <v>-0.06403013182674197</v>
      </c>
      <c r="H16" s="18">
        <v>77.6</v>
      </c>
      <c r="I16" s="18">
        <v>63.3</v>
      </c>
      <c r="J16" s="15">
        <f t="shared" si="1"/>
        <v>-0.1842783505154639</v>
      </c>
      <c r="K16" s="18">
        <v>74.5</v>
      </c>
      <c r="L16" s="18">
        <v>71.90000000000005</v>
      </c>
      <c r="M16" s="15">
        <f t="shared" si="2"/>
        <v>-0.034899328859059754</v>
      </c>
      <c r="N16" s="18">
        <f t="shared" si="5"/>
        <v>366.4</v>
      </c>
      <c r="O16" s="18">
        <f t="shared" si="6"/>
        <v>335.6</v>
      </c>
      <c r="P16" s="15">
        <f t="shared" si="3"/>
        <v>-0.08406113537117892</v>
      </c>
      <c r="Q16" s="16" t="s">
        <v>24</v>
      </c>
      <c r="R16" s="12"/>
      <c r="S16" s="13"/>
      <c r="V16" s="12"/>
      <c r="Y16" s="12"/>
      <c r="Z16" s="33"/>
    </row>
    <row r="17" spans="1:26" s="3" customFormat="1" ht="30.75" customHeight="1">
      <c r="A17" s="27" t="s">
        <v>14</v>
      </c>
      <c r="B17" s="18">
        <v>103.3</v>
      </c>
      <c r="C17" s="18">
        <v>135.1</v>
      </c>
      <c r="D17" s="15">
        <f t="shared" si="4"/>
        <v>0.3078412391093901</v>
      </c>
      <c r="E17" s="18">
        <v>34.1</v>
      </c>
      <c r="F17" s="18">
        <v>36.9</v>
      </c>
      <c r="G17" s="15">
        <f t="shared" si="0"/>
        <v>0.08211143695014654</v>
      </c>
      <c r="H17" s="18">
        <v>69.4</v>
      </c>
      <c r="I17" s="18">
        <v>56.8</v>
      </c>
      <c r="J17" s="15">
        <f t="shared" si="1"/>
        <v>-0.18155619596541797</v>
      </c>
      <c r="K17" s="18">
        <v>63.1</v>
      </c>
      <c r="L17" s="18">
        <v>72.39999999999999</v>
      </c>
      <c r="M17" s="15">
        <f t="shared" si="2"/>
        <v>0.14738510301109334</v>
      </c>
      <c r="N17" s="18">
        <f t="shared" si="5"/>
        <v>269.90000000000003</v>
      </c>
      <c r="O17" s="18">
        <f t="shared" si="6"/>
        <v>301.2</v>
      </c>
      <c r="P17" s="15">
        <f t="shared" si="3"/>
        <v>0.11596887736198573</v>
      </c>
      <c r="Q17" s="16" t="s">
        <v>25</v>
      </c>
      <c r="R17" s="12"/>
      <c r="S17" s="13"/>
      <c r="V17" s="12"/>
      <c r="Y17" s="12"/>
      <c r="Z17" s="33"/>
    </row>
    <row r="18" spans="1:26" s="3" customFormat="1" ht="30.75" customHeight="1">
      <c r="A18" s="21" t="s">
        <v>15</v>
      </c>
      <c r="B18" s="22">
        <f>SUM(B15:B17)</f>
        <v>368</v>
      </c>
      <c r="C18" s="22">
        <f>SUM(C15:C17)</f>
        <v>409.4</v>
      </c>
      <c r="D18" s="23">
        <f>(C18-B18)/B18</f>
        <v>0.11249999999999993</v>
      </c>
      <c r="E18" s="22">
        <f>SUM(E15:E17)</f>
        <v>118.30000000000001</v>
      </c>
      <c r="F18" s="22">
        <f>SUM(F15:F17)</f>
        <v>118.4</v>
      </c>
      <c r="G18" s="23">
        <f t="shared" si="0"/>
        <v>0.0008453085376161818</v>
      </c>
      <c r="H18" s="22">
        <f>SUM(H15:H17)</f>
        <v>208.6</v>
      </c>
      <c r="I18" s="22">
        <f>SUM(I15:I17)</f>
        <v>175.6</v>
      </c>
      <c r="J18" s="23">
        <f t="shared" si="1"/>
        <v>-0.15819750719079578</v>
      </c>
      <c r="K18" s="22">
        <f>SUM(K15:K17)</f>
        <v>192</v>
      </c>
      <c r="L18" s="22">
        <f>SUM(L15:L17)</f>
        <v>206.10000000000002</v>
      </c>
      <c r="M18" s="23">
        <f t="shared" si="2"/>
        <v>0.07343750000000011</v>
      </c>
      <c r="N18" s="24">
        <f t="shared" si="5"/>
        <v>886.9</v>
      </c>
      <c r="O18" s="26">
        <f t="shared" si="6"/>
        <v>909.5</v>
      </c>
      <c r="P18" s="23">
        <f t="shared" si="3"/>
        <v>0.025482016010824244</v>
      </c>
      <c r="Q18" s="25" t="s">
        <v>37</v>
      </c>
      <c r="R18" s="12"/>
      <c r="S18" s="13"/>
      <c r="V18" s="12"/>
      <c r="Y18" s="12"/>
      <c r="Z18" s="33"/>
    </row>
    <row r="19" spans="1:26" s="3" customFormat="1" ht="30.75" customHeight="1">
      <c r="A19" s="27" t="s">
        <v>16</v>
      </c>
      <c r="B19" s="18">
        <v>78.8</v>
      </c>
      <c r="C19" s="18">
        <v>76</v>
      </c>
      <c r="D19" s="15">
        <f t="shared" si="4"/>
        <v>-0.035532994923857836</v>
      </c>
      <c r="E19" s="18">
        <v>28.8</v>
      </c>
      <c r="F19" s="18">
        <v>25</v>
      </c>
      <c r="G19" s="15">
        <f t="shared" si="0"/>
        <v>-0.13194444444444448</v>
      </c>
      <c r="H19" s="18">
        <v>59.5</v>
      </c>
      <c r="I19" s="18">
        <v>42.4</v>
      </c>
      <c r="J19" s="15">
        <f t="shared" si="1"/>
        <v>-0.2873949579831933</v>
      </c>
      <c r="K19" s="18">
        <v>70.8</v>
      </c>
      <c r="L19" s="18">
        <v>76</v>
      </c>
      <c r="M19" s="15">
        <f t="shared" si="2"/>
        <v>0.07344632768361586</v>
      </c>
      <c r="N19" s="18">
        <f t="shared" si="5"/>
        <v>237.89999999999998</v>
      </c>
      <c r="O19" s="18">
        <f t="shared" si="6"/>
        <v>219.4</v>
      </c>
      <c r="P19" s="15">
        <f t="shared" si="3"/>
        <v>-0.07776376628835634</v>
      </c>
      <c r="Q19" s="16" t="s">
        <v>31</v>
      </c>
      <c r="R19" s="12"/>
      <c r="S19" s="13"/>
      <c r="V19" s="12"/>
      <c r="Y19" s="12"/>
      <c r="Z19" s="33"/>
    </row>
    <row r="20" spans="1:26" s="3" customFormat="1" ht="30.75" customHeight="1">
      <c r="A20" s="27" t="s">
        <v>17</v>
      </c>
      <c r="B20" s="18">
        <v>59.5</v>
      </c>
      <c r="C20" s="18">
        <v>72.1</v>
      </c>
      <c r="D20" s="15">
        <f t="shared" si="4"/>
        <v>0.21176470588235285</v>
      </c>
      <c r="E20" s="18">
        <v>25.9</v>
      </c>
      <c r="F20" s="18">
        <v>30</v>
      </c>
      <c r="G20" s="15">
        <f t="shared" si="0"/>
        <v>0.15830115830115837</v>
      </c>
      <c r="H20" s="18">
        <v>53.6</v>
      </c>
      <c r="I20" s="18">
        <v>41.5</v>
      </c>
      <c r="J20" s="15">
        <f t="shared" si="1"/>
        <v>-0.22574626865671643</v>
      </c>
      <c r="K20" s="18">
        <v>59.3</v>
      </c>
      <c r="L20" s="18">
        <v>76.80000000000001</v>
      </c>
      <c r="M20" s="15">
        <f t="shared" si="2"/>
        <v>0.2951096121416529</v>
      </c>
      <c r="N20" s="18">
        <f t="shared" si="5"/>
        <v>198.3</v>
      </c>
      <c r="O20" s="18">
        <f t="shared" si="6"/>
        <v>220.4</v>
      </c>
      <c r="P20" s="15">
        <f t="shared" si="3"/>
        <v>0.11144730206757435</v>
      </c>
      <c r="Q20" s="16" t="s">
        <v>32</v>
      </c>
      <c r="R20" s="12"/>
      <c r="S20" s="13"/>
      <c r="V20" s="12"/>
      <c r="Y20" s="12"/>
      <c r="Z20" s="33"/>
    </row>
    <row r="21" spans="1:26" s="3" customFormat="1" ht="30.75" customHeight="1">
      <c r="A21" s="27" t="s">
        <v>18</v>
      </c>
      <c r="B21" s="18">
        <v>71.1</v>
      </c>
      <c r="C21" s="18">
        <v>76.7</v>
      </c>
      <c r="D21" s="15">
        <f t="shared" si="4"/>
        <v>0.078762306610408</v>
      </c>
      <c r="E21" s="18">
        <v>26.5</v>
      </c>
      <c r="F21" s="18">
        <v>26.6</v>
      </c>
      <c r="G21" s="15">
        <f t="shared" si="0"/>
        <v>0.003773584905660431</v>
      </c>
      <c r="H21" s="18">
        <v>55.7</v>
      </c>
      <c r="I21" s="18">
        <v>43.4</v>
      </c>
      <c r="J21" s="15">
        <f t="shared" si="1"/>
        <v>-0.22082585278276487</v>
      </c>
      <c r="K21" s="18">
        <v>61.1</v>
      </c>
      <c r="L21" s="18">
        <v>74.80000000000001</v>
      </c>
      <c r="M21" s="15">
        <f t="shared" si="2"/>
        <v>0.22422258592471375</v>
      </c>
      <c r="N21" s="18">
        <f t="shared" si="5"/>
        <v>214.4</v>
      </c>
      <c r="O21" s="18">
        <f t="shared" si="6"/>
        <v>221.50000000000003</v>
      </c>
      <c r="P21" s="15">
        <f t="shared" si="3"/>
        <v>0.03311567164179115</v>
      </c>
      <c r="Q21" s="16" t="s">
        <v>33</v>
      </c>
      <c r="R21" s="12"/>
      <c r="S21" s="13"/>
      <c r="V21" s="12"/>
      <c r="Y21" s="12"/>
      <c r="Z21" s="33"/>
    </row>
    <row r="22" spans="1:26" s="3" customFormat="1" ht="30.75" customHeight="1">
      <c r="A22" s="21" t="s">
        <v>19</v>
      </c>
      <c r="B22" s="28">
        <f>SUM(B19:B21)</f>
        <v>209.4</v>
      </c>
      <c r="C22" s="28">
        <f>SUM(C19:C21)</f>
        <v>224.8</v>
      </c>
      <c r="D22" s="23">
        <f>(C22-B22)/B22</f>
        <v>0.07354345749761225</v>
      </c>
      <c r="E22" s="22">
        <f>SUM(E19:E21)</f>
        <v>81.2</v>
      </c>
      <c r="F22" s="22">
        <f>SUM(F19:F21)</f>
        <v>81.6</v>
      </c>
      <c r="G22" s="23">
        <f t="shared" si="0"/>
        <v>0.0049261083743841316</v>
      </c>
      <c r="H22" s="22">
        <f>SUM(H19:H21)</f>
        <v>168.8</v>
      </c>
      <c r="I22" s="22">
        <f>SUM(I19:I21)</f>
        <v>127.30000000000001</v>
      </c>
      <c r="J22" s="23">
        <f t="shared" si="1"/>
        <v>-0.24585308056872035</v>
      </c>
      <c r="K22" s="22">
        <f>SUM(K19:K21)</f>
        <v>191.2</v>
      </c>
      <c r="L22" s="22">
        <f>SUM(L19:L21)</f>
        <v>227.60000000000002</v>
      </c>
      <c r="M22" s="23">
        <f t="shared" si="2"/>
        <v>0.1903765690376571</v>
      </c>
      <c r="N22" s="24">
        <f t="shared" si="5"/>
        <v>650.6</v>
      </c>
      <c r="O22" s="24">
        <f t="shared" si="6"/>
        <v>661.3</v>
      </c>
      <c r="P22" s="23">
        <f t="shared" si="3"/>
        <v>0.0164463572087303</v>
      </c>
      <c r="Q22" s="25" t="s">
        <v>38</v>
      </c>
      <c r="R22" s="12"/>
      <c r="S22" s="12"/>
      <c r="V22" s="12"/>
      <c r="Y22" s="12"/>
      <c r="Z22" s="33"/>
    </row>
    <row r="23" spans="1:26" s="3" customFormat="1" ht="30.75" customHeight="1">
      <c r="A23" s="21" t="s">
        <v>10</v>
      </c>
      <c r="B23" s="22">
        <f>B10+B14+B18+B22</f>
        <v>1057.1000000000001</v>
      </c>
      <c r="C23" s="22">
        <f>C10+C14+C18+C22</f>
        <v>1140.7</v>
      </c>
      <c r="D23" s="23">
        <f>(C23-B23)/B23</f>
        <v>0.07908428720083237</v>
      </c>
      <c r="E23" s="22">
        <f>E10+E14+E18+E22</f>
        <v>384.8</v>
      </c>
      <c r="F23" s="22">
        <f>F10+F14+F18+F22</f>
        <v>364.6</v>
      </c>
      <c r="G23" s="23">
        <f t="shared" si="0"/>
        <v>-0.05249480249480246</v>
      </c>
      <c r="H23" s="22">
        <f>H10+H14+H18+H22</f>
        <v>711.5</v>
      </c>
      <c r="I23" s="22">
        <f>I10+I14+I18+I22</f>
        <v>582.5999999999999</v>
      </c>
      <c r="J23" s="23">
        <f t="shared" si="1"/>
        <v>-0.18116654954321867</v>
      </c>
      <c r="K23" s="22">
        <f>K10+K14+K18+K22</f>
        <v>732.7</v>
      </c>
      <c r="L23" s="22">
        <f>L10+L14+L18+L22</f>
        <v>783.0000000000001</v>
      </c>
      <c r="M23" s="23">
        <f t="shared" si="2"/>
        <v>0.06865019789818488</v>
      </c>
      <c r="N23" s="22">
        <f>N10+N14+N18+N22</f>
        <v>2886.1</v>
      </c>
      <c r="O23" s="22">
        <f>O10+O14+O18+O22</f>
        <v>2870.8999999999996</v>
      </c>
      <c r="P23" s="23">
        <f t="shared" si="3"/>
        <v>-0.00526662277814361</v>
      </c>
      <c r="Q23" s="29" t="s">
        <v>0</v>
      </c>
      <c r="R23" s="12"/>
      <c r="S23" s="12"/>
      <c r="V23" s="12"/>
      <c r="Y23" s="12"/>
      <c r="Z23" s="33"/>
    </row>
    <row r="24" spans="1:16" s="6" customFormat="1" ht="20.25">
      <c r="A24" s="5"/>
      <c r="G24" s="3"/>
      <c r="J24" s="3"/>
      <c r="O24" s="3"/>
      <c r="P24" s="3"/>
    </row>
    <row r="25" spans="1:17" s="4" customFormat="1" ht="18" customHeight="1">
      <c r="A25" s="7" t="s">
        <v>39</v>
      </c>
      <c r="B25" s="10"/>
      <c r="C25" s="10"/>
      <c r="E25" s="10"/>
      <c r="F25" s="10"/>
      <c r="G25" s="3"/>
      <c r="H25" s="10"/>
      <c r="I25" s="10"/>
      <c r="J25" s="3"/>
      <c r="K25" s="11"/>
      <c r="L25" s="11"/>
      <c r="M25" s="6"/>
      <c r="N25" s="6"/>
      <c r="O25" s="3"/>
      <c r="P25" s="3"/>
      <c r="Q25" s="7" t="s">
        <v>40</v>
      </c>
    </row>
    <row r="27" spans="2:16" ht="2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"/>
    </row>
    <row r="28" spans="2:6" ht="20.25">
      <c r="B28" s="8"/>
      <c r="C28" s="8"/>
      <c r="D28" s="8"/>
      <c r="E28" s="8"/>
      <c r="F28" s="8"/>
    </row>
    <row r="29" spans="2:15" ht="2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12">
    <mergeCell ref="K4:L4"/>
    <mergeCell ref="K5:L5"/>
    <mergeCell ref="A1:Q1"/>
    <mergeCell ref="A2:Q2"/>
    <mergeCell ref="A4:A6"/>
    <mergeCell ref="B4:C4"/>
    <mergeCell ref="B5:C5"/>
    <mergeCell ref="E4:F4"/>
    <mergeCell ref="E5:F5"/>
    <mergeCell ref="Q4:Q6"/>
    <mergeCell ref="H4:I4"/>
    <mergeCell ref="H5:I5"/>
  </mergeCells>
  <printOptions/>
  <pageMargins left="0.15748031496062992" right="0.2362204724409449" top="0.5118110236220472" bottom="0.3937007874015748" header="0.1968503937007874" footer="0.35433070866141736"/>
  <pageSetup horizontalDpi="300" verticalDpi="300" orientation="landscape" paperSize="9" scale="64" r:id="rId1"/>
  <headerFooter alignWithMargins="0">
    <oddHeader xml:space="preserve">&amp;R&amp;"Arial,Bold Italic"&amp;14   </oddHeader>
  </headerFooter>
  <ignoredErrors>
    <ignoredError sqref="N10:P10 B10:C10" formulaRange="1"/>
    <ignoredError sqref="M24 N22:P22 D11:D13 D15:D17 E22:F22 E18:F18 E14:F14 G11:G13 G15:G17 G7:G9 M22 M19:M21 J9 H14:I14 H22 H18:I18 J13 K22:L22 K14:M14 K18:M18 M17 P19:P21 P11:P18 J7 J8 J11 J12 M7 M8 M9 M11 M12 M13 M15 M16 P23" evalError="1"/>
    <ignoredError sqref="D19:D23 D14 D18 G19:G22 G18 G23 G14 M23 J19:J21 J22:J23 J15:J17 J18 J14 D10 J10 G10 E10:F10 M10 K10:L10 H10:I10" evalError="1" formula="1"/>
    <ignoredError sqref="D10" formula="1" formulaRange="1"/>
    <ignoredError sqref="J10 G10" evalError="1" formula="1" formulaRange="1"/>
    <ignoredError sqref="E10:F10 M10 K10:L10 H10:I10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2014-04-27T10:18:28Z</cp:lastPrinted>
  <dcterms:created xsi:type="dcterms:W3CDTF">2002-01-30T08:29:26Z</dcterms:created>
  <dcterms:modified xsi:type="dcterms:W3CDTF">2017-04-25T11:40:19Z</dcterms:modified>
  <cp:category/>
  <cp:version/>
  <cp:contentType/>
  <cp:contentStatus/>
</cp:coreProperties>
</file>