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070" yWindow="32760" windowWidth="11535" windowHeight="9570" firstSheet="1" activeTab="1"/>
  </bookViews>
  <sheets>
    <sheet name="Sheet1" sheetId="1" r:id="rId1"/>
    <sheet name="00" sheetId="2" r:id="rId2"/>
  </sheets>
  <definedNames>
    <definedName name="_xlnm.Print_Area" localSheetId="1">'00'!$B$1:$L$27</definedName>
    <definedName name="_xlnm.Print_Area" localSheetId="0">'Sheet1'!$A$1:$V$13</definedName>
  </definedNames>
  <calcPr fullCalcOnLoad="1"/>
</workbook>
</file>

<file path=xl/sharedStrings.xml><?xml version="1.0" encoding="utf-8"?>
<sst xmlns="http://schemas.openxmlformats.org/spreadsheetml/2006/main" count="90" uniqueCount="60">
  <si>
    <t>SITE</t>
  </si>
  <si>
    <t xml:space="preserve">    JERASH</t>
  </si>
  <si>
    <t>MADABA ( MAP)</t>
  </si>
  <si>
    <t>UMQAIS</t>
  </si>
  <si>
    <t>AJLOON</t>
  </si>
  <si>
    <t>RUM</t>
  </si>
  <si>
    <t>KARAK</t>
  </si>
  <si>
    <t>MONTH</t>
  </si>
  <si>
    <t>FOREIGN</t>
  </si>
  <si>
    <t>JORD.</t>
  </si>
  <si>
    <t>TOTAL</t>
  </si>
  <si>
    <t>January</t>
  </si>
  <si>
    <t>February</t>
  </si>
  <si>
    <t>March</t>
  </si>
  <si>
    <t>April</t>
  </si>
  <si>
    <t>May</t>
  </si>
  <si>
    <t>June</t>
  </si>
  <si>
    <t>July</t>
  </si>
  <si>
    <t xml:space="preserve">  PETRA</t>
  </si>
  <si>
    <t>TOTAL 2004</t>
  </si>
  <si>
    <t>TOTAL  2003</t>
  </si>
  <si>
    <t>P.C. 04-03</t>
  </si>
  <si>
    <t>الشهر</t>
  </si>
  <si>
    <t>كانون ثاني</t>
  </si>
  <si>
    <t>شباط</t>
  </si>
  <si>
    <t>اذار</t>
  </si>
  <si>
    <t>Month</t>
  </si>
  <si>
    <t>نيسان</t>
  </si>
  <si>
    <t xml:space="preserve">المجموع </t>
  </si>
  <si>
    <t>August</t>
  </si>
  <si>
    <t>September</t>
  </si>
  <si>
    <t>October</t>
  </si>
  <si>
    <t>November</t>
  </si>
  <si>
    <t>December</t>
  </si>
  <si>
    <t>ايار</t>
  </si>
  <si>
    <t>حزيران</t>
  </si>
  <si>
    <t>تموز</t>
  </si>
  <si>
    <t>اب</t>
  </si>
  <si>
    <t>ايلول</t>
  </si>
  <si>
    <t>تشرين اول</t>
  </si>
  <si>
    <t>تشرين ثاني</t>
  </si>
  <si>
    <t>كانون اول</t>
  </si>
  <si>
    <t>المصدر : وزارة السياحة و الاثار</t>
  </si>
  <si>
    <t>Source : Ministry of Tourism &amp; Antiquities</t>
  </si>
  <si>
    <r>
      <t>سياح المبيت</t>
    </r>
    <r>
      <rPr>
        <b/>
        <sz val="12"/>
        <rFont val="Times New Roman"/>
        <family val="1"/>
      </rPr>
      <t xml:space="preserve"> </t>
    </r>
    <r>
      <rPr>
        <b/>
        <sz val="11"/>
        <rFont val="Times New Roman"/>
        <family val="1"/>
      </rPr>
      <t>Overnight Visitors</t>
    </r>
  </si>
  <si>
    <r>
      <t>زوار اليوم الواحد</t>
    </r>
    <r>
      <rPr>
        <b/>
        <sz val="12"/>
        <rFont val="Times New Roman"/>
        <family val="1"/>
      </rPr>
      <t xml:space="preserve"> </t>
    </r>
    <r>
      <rPr>
        <b/>
        <sz val="11"/>
        <rFont val="Times New Roman"/>
        <family val="1"/>
      </rPr>
      <t>Same Day Visitors</t>
    </r>
  </si>
  <si>
    <r>
      <t>ا</t>
    </r>
    <r>
      <rPr>
        <b/>
        <sz val="11"/>
        <rFont val="Times New Roman"/>
        <family val="1"/>
      </rPr>
      <t>لمجموع Total</t>
    </r>
  </si>
  <si>
    <t>الربع الثاني</t>
  </si>
  <si>
    <t>الربع الثالث</t>
  </si>
  <si>
    <t>الربع الرابع</t>
  </si>
  <si>
    <t>4th Qrtr</t>
  </si>
  <si>
    <t>3rd Qrtr</t>
  </si>
  <si>
    <t>1st Qrtr</t>
  </si>
  <si>
    <t>2nd Qrtr</t>
  </si>
  <si>
    <r>
      <t xml:space="preserve">    ا</t>
    </r>
    <r>
      <rPr>
        <b/>
        <sz val="11"/>
        <rFont val="Times New Roman"/>
        <family val="1"/>
      </rPr>
      <t>لمجموع      Total</t>
    </r>
  </si>
  <si>
    <t>Total</t>
  </si>
  <si>
    <t>الربع الاول</t>
  </si>
  <si>
    <r>
      <t xml:space="preserve">جدول </t>
    </r>
    <r>
      <rPr>
        <b/>
        <sz val="11"/>
        <rFont val="Times New Roman"/>
        <family val="1"/>
      </rPr>
      <t>1.2</t>
    </r>
    <r>
      <rPr>
        <b/>
        <sz val="12"/>
        <rFont val="Times New Roman"/>
        <family val="1"/>
      </rPr>
      <t xml:space="preserve"> عدد سياح المبيت وزواراليوم الواحد شهريا 2022-2021 </t>
    </r>
  </si>
  <si>
    <t>Table 2.1  Tourist Overnight and Same Day visitors by Month, 2021 -2022</t>
  </si>
  <si>
    <t xml:space="preserve"> التغير النسبي Relative Change 21--22/</t>
  </si>
</sst>
</file>

<file path=xl/styles.xml><?xml version="1.0" encoding="utf-8"?>
<styleSheet xmlns="http://schemas.openxmlformats.org/spreadsheetml/2006/main">
  <numFmts count="5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د.ا.&quot;\ #,##0_-;&quot;د.ا.&quot;\ #,##0\-"/>
    <numFmt numFmtId="165" formatCode="&quot;د.ا.&quot;\ #,##0_-;[Red]&quot;د.ا.&quot;\ #,##0\-"/>
    <numFmt numFmtId="166" formatCode="&quot;د.ا.&quot;\ #,##0.00_-;&quot;د.ا.&quot;\ #,##0.00\-"/>
    <numFmt numFmtId="167" formatCode="&quot;د.ا.&quot;\ #,##0.00_-;[Red]&quot;د.ا.&quot;\ #,##0.00\-"/>
    <numFmt numFmtId="168" formatCode="_-&quot;د.ا.&quot;\ * #,##0_-;_-&quot;د.ا.&quot;\ * #,##0\-;_-&quot;د.ا.&quot;\ * &quot;-&quot;_-;_-@_-"/>
    <numFmt numFmtId="169" formatCode="_-* #,##0_-;_-* #,##0\-;_-* &quot;-&quot;_-;_-@_-"/>
    <numFmt numFmtId="170" formatCode="_-&quot;د.ا.&quot;\ * #,##0.00_-;_-&quot;د.ا.&quot;\ * #,##0.00\-;_-&quot;د.ا.&quot;\ * &quot;-&quot;??_-;_-@_-"/>
    <numFmt numFmtId="171" formatCode="_-* #,##0.00_-;_-* #,##0.00\-;_-* &quot;-&quot;??_-;_-@_-"/>
    <numFmt numFmtId="172" formatCode="&quot;د.ك.&quot;\ #,##0_-;&quot;د.ك.&quot;\ #,##0\-"/>
    <numFmt numFmtId="173" formatCode="&quot;د.ك.&quot;\ #,##0_-;[Red]&quot;د.ك.&quot;\ #,##0\-"/>
    <numFmt numFmtId="174" formatCode="&quot;د.ك.&quot;\ #,##0.00_-;&quot;د.ك.&quot;\ #,##0.00\-"/>
    <numFmt numFmtId="175" formatCode="&quot;د.ك.&quot;\ #,##0.00_-;[Red]&quot;د.ك.&quot;\ #,##0.00\-"/>
    <numFmt numFmtId="176" formatCode="_-&quot;د.ك.&quot;\ * #,##0_-;_-&quot;د.ك.&quot;\ * #,##0\-;_-&quot;د.ك.&quot;\ * &quot;-&quot;_-;_-@_-"/>
    <numFmt numFmtId="177" formatCode="_-&quot;د.ك.&quot;\ * #,##0.00_-;_-&quot;د.ك.&quot;\ * #,##0.00\-;_-&quot;د.ك.&quot;\ * &quot;-&quot;??_-;_-@_-"/>
    <numFmt numFmtId="178" formatCode="&quot;ر.س.&quot;\ #,##0_-;&quot;ر.س.&quot;\ #,##0\-"/>
    <numFmt numFmtId="179" formatCode="&quot;ر.س.&quot;\ #,##0_-;[Red]&quot;ر.س.&quot;\ #,##0\-"/>
    <numFmt numFmtId="180" formatCode="&quot;ر.س.&quot;\ #,##0.00_-;&quot;ر.س.&quot;\ #,##0.00\-"/>
    <numFmt numFmtId="181" formatCode="&quot;ر.س.&quot;\ #,##0.00_-;[Red]&quot;ر.س.&quot;\ #,##0.00\-"/>
    <numFmt numFmtId="182" formatCode="_-&quot;ر.س.&quot;\ * #,##0_-;_-&quot;ر.س.&quot;\ * #,##0\-;_-&quot;ر.س.&quot;\ * &quot;-&quot;_-;_-@_-"/>
    <numFmt numFmtId="183" formatCode="_-&quot;ر.س.&quot;\ * #,##0.00_-;_-&quot;ر.س.&quot;\ * #,##0.00\-;_-&quot;ر.س.&quot;\ * &quot;-&quot;??_-;_-@_-"/>
    <numFmt numFmtId="184" formatCode="&quot;£&quot;#,##0;\-&quot;£&quot;#,##0"/>
    <numFmt numFmtId="185" formatCode="&quot;£&quot;#,##0;[Red]\-&quot;£&quot;#,##0"/>
    <numFmt numFmtId="186" formatCode="&quot;£&quot;#,##0.00;\-&quot;£&quot;#,##0.00"/>
    <numFmt numFmtId="187" formatCode="&quot;£&quot;#,##0.00;[Red]\-&quot;£&quot;#,##0.00"/>
    <numFmt numFmtId="188" formatCode="_-&quot;£&quot;* #,##0_-;\-&quot;£&quot;* #,##0_-;_-&quot;£&quot;* &quot;-&quot;_-;_-@_-"/>
    <numFmt numFmtId="189" formatCode="_-* #,##0_-;\-* #,##0_-;_-* &quot;-&quot;_-;_-@_-"/>
    <numFmt numFmtId="190" formatCode="_-&quot;£&quot;* #,##0.00_-;\-&quot;£&quot;* #,##0.00_-;_-&quot;£&quot;* &quot;-&quot;??_-;_-@_-"/>
    <numFmt numFmtId="191" formatCode="_-* #,##0.00_-;\-* #,##0.00_-;_-* &quot;-&quot;??_-;_-@_-"/>
    <numFmt numFmtId="192" formatCode="&quot;ر.س.&quot;#,##0_);\(&quot;ر.س.&quot;#,##0\)"/>
    <numFmt numFmtId="193" formatCode="&quot;ر.س.&quot;#,##0_);[Red]\(&quot;ر.س.&quot;#,##0\)"/>
    <numFmt numFmtId="194" formatCode="&quot;ر.س.&quot;#,##0.00_);\(&quot;ر.س.&quot;#,##0.00\)"/>
    <numFmt numFmtId="195" formatCode="&quot;ر.س.&quot;#,##0.00_);[Red]\(&quot;ر.س.&quot;#,##0.00\)"/>
    <numFmt numFmtId="196" formatCode="_(&quot;ر.س.&quot;* #,##0_);_(&quot;ر.س.&quot;* \(#,##0\);_(&quot;ر.س.&quot;* &quot;-&quot;_);_(@_)"/>
    <numFmt numFmtId="197" formatCode="_(&quot;ر.س.&quot;* #,##0.00_);_(&quot;ر.س.&quot;* \(#,##0.00\);_(&quot;ر.س.&quot;* &quot;-&quot;??_);_(@_)"/>
    <numFmt numFmtId="198" formatCode="dd:mm:yyyy"/>
    <numFmt numFmtId="199" formatCode="dd:mmm:yy"/>
    <numFmt numFmtId="200" formatCode="dd:mmm"/>
    <numFmt numFmtId="201" formatCode="mmm:yy"/>
    <numFmt numFmtId="202" formatCode="dd:mm:yyyy\ h:mm"/>
    <numFmt numFmtId="203" formatCode="0.0"/>
    <numFmt numFmtId="204" formatCode="#,##0.0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0.0%"/>
    <numFmt numFmtId="209" formatCode="#,##0.000000"/>
  </numFmts>
  <fonts count="5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0"/>
      <name val="Arabic Transparent"/>
      <family val="0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sz val="8"/>
      <name val="MS Sans Serif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5" fillId="0" borderId="0" xfId="0" applyFont="1" applyAlignment="1">
      <alignment horizontal="left"/>
    </xf>
    <xf numFmtId="0" fontId="5" fillId="33" borderId="10" xfId="0" applyFont="1" applyFill="1" applyBorder="1" applyAlignment="1">
      <alignment horizontal="center"/>
    </xf>
    <xf numFmtId="0" fontId="5" fillId="0" borderId="0" xfId="0" applyFont="1" applyAlignment="1">
      <alignment/>
    </xf>
    <xf numFmtId="3" fontId="5" fillId="0" borderId="10" xfId="0" applyNumberFormat="1" applyFont="1" applyBorder="1" applyAlignment="1">
      <alignment horizontal="right"/>
    </xf>
    <xf numFmtId="3" fontId="6" fillId="0" borderId="10" xfId="0" applyNumberFormat="1" applyFont="1" applyBorder="1" applyAlignment="1">
      <alignment horizontal="right"/>
    </xf>
    <xf numFmtId="3" fontId="5" fillId="33" borderId="11" xfId="0" applyNumberFormat="1" applyFont="1" applyFill="1" applyBorder="1" applyAlignment="1">
      <alignment horizontal="right"/>
    </xf>
    <xf numFmtId="3" fontId="5" fillId="0" borderId="11" xfId="0" applyNumberFormat="1" applyFont="1" applyBorder="1" applyAlignment="1">
      <alignment horizontal="right"/>
    </xf>
    <xf numFmtId="10" fontId="5" fillId="0" borderId="11" xfId="0" applyNumberFormat="1" applyFont="1" applyBorder="1" applyAlignment="1">
      <alignment horizontal="right"/>
    </xf>
    <xf numFmtId="3" fontId="5" fillId="0" borderId="12" xfId="0" applyNumberFormat="1" applyFont="1" applyBorder="1" applyAlignment="1">
      <alignment horizontal="right"/>
    </xf>
    <xf numFmtId="3" fontId="5" fillId="33" borderId="12" xfId="0" applyNumberFormat="1" applyFont="1" applyFill="1" applyBorder="1" applyAlignment="1">
      <alignment horizontal="right"/>
    </xf>
    <xf numFmtId="0" fontId="4" fillId="34" borderId="10" xfId="0" applyFont="1" applyFill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35" borderId="13" xfId="0" applyFont="1" applyFill="1" applyBorder="1" applyAlignment="1">
      <alignment horizontal="left"/>
    </xf>
    <xf numFmtId="3" fontId="5" fillId="36" borderId="13" xfId="0" applyNumberFormat="1" applyFont="1" applyFill="1" applyBorder="1" applyAlignment="1">
      <alignment horizontal="right"/>
    </xf>
    <xf numFmtId="3" fontId="5" fillId="37" borderId="13" xfId="0" applyNumberFormat="1" applyFont="1" applyFill="1" applyBorder="1" applyAlignment="1">
      <alignment horizontal="right"/>
    </xf>
    <xf numFmtId="3" fontId="5" fillId="37" borderId="13" xfId="0" applyNumberFormat="1" applyFont="1" applyFill="1" applyBorder="1" applyAlignment="1">
      <alignment/>
    </xf>
    <xf numFmtId="0" fontId="5" fillId="35" borderId="14" xfId="0" applyFont="1" applyFill="1" applyBorder="1" applyAlignment="1">
      <alignment horizontal="left"/>
    </xf>
    <xf numFmtId="208" fontId="5" fillId="37" borderId="15" xfId="0" applyNumberFormat="1" applyFont="1" applyFill="1" applyBorder="1" applyAlignment="1">
      <alignment horizontal="right"/>
    </xf>
    <xf numFmtId="0" fontId="5" fillId="38" borderId="0" xfId="0" applyFont="1" applyFill="1" applyBorder="1" applyAlignment="1">
      <alignment/>
    </xf>
    <xf numFmtId="0" fontId="13" fillId="38" borderId="16" xfId="0" applyFont="1" applyFill="1" applyBorder="1" applyAlignment="1">
      <alignment horizontal="left"/>
    </xf>
    <xf numFmtId="0" fontId="5" fillId="38" borderId="0" xfId="0" applyFont="1" applyFill="1" applyBorder="1" applyAlignment="1">
      <alignment horizontal="center"/>
    </xf>
    <xf numFmtId="0" fontId="5" fillId="38" borderId="0" xfId="0" applyFont="1" applyFill="1" applyAlignment="1">
      <alignment horizontal="left"/>
    </xf>
    <xf numFmtId="0" fontId="5" fillId="38" borderId="0" xfId="0" applyFont="1" applyFill="1" applyAlignment="1">
      <alignment/>
    </xf>
    <xf numFmtId="0" fontId="12" fillId="38" borderId="0" xfId="0" applyFont="1" applyFill="1" applyAlignment="1">
      <alignment/>
    </xf>
    <xf numFmtId="0" fontId="5" fillId="38" borderId="17" xfId="0" applyFont="1" applyFill="1" applyBorder="1" applyAlignment="1">
      <alignment horizontal="center" vertical="center"/>
    </xf>
    <xf numFmtId="0" fontId="14" fillId="38" borderId="17" xfId="0" applyFont="1" applyFill="1" applyBorder="1" applyAlignment="1">
      <alignment/>
    </xf>
    <xf numFmtId="0" fontId="14" fillId="38" borderId="0" xfId="0" applyFont="1" applyFill="1" applyAlignment="1">
      <alignment/>
    </xf>
    <xf numFmtId="3" fontId="12" fillId="38" borderId="18" xfId="0" applyNumberFormat="1" applyFont="1" applyFill="1" applyBorder="1" applyAlignment="1">
      <alignment horizontal="center" vertical="center"/>
    </xf>
    <xf numFmtId="3" fontId="12" fillId="38" borderId="19" xfId="0" applyNumberFormat="1" applyFont="1" applyFill="1" applyBorder="1" applyAlignment="1">
      <alignment horizontal="center" vertical="center"/>
    </xf>
    <xf numFmtId="3" fontId="5" fillId="38" borderId="20" xfId="0" applyNumberFormat="1" applyFont="1" applyFill="1" applyBorder="1" applyAlignment="1">
      <alignment horizontal="center" vertical="center"/>
    </xf>
    <xf numFmtId="208" fontId="12" fillId="38" borderId="19" xfId="0" applyNumberFormat="1" applyFont="1" applyFill="1" applyBorder="1" applyAlignment="1">
      <alignment horizontal="center" vertical="center"/>
    </xf>
    <xf numFmtId="208" fontId="12" fillId="38" borderId="18" xfId="0" applyNumberFormat="1" applyFont="1" applyFill="1" applyBorder="1" applyAlignment="1">
      <alignment horizontal="center" vertical="center"/>
    </xf>
    <xf numFmtId="208" fontId="5" fillId="38" borderId="20" xfId="0" applyNumberFormat="1" applyFont="1" applyFill="1" applyBorder="1" applyAlignment="1">
      <alignment horizontal="center" vertical="center"/>
    </xf>
    <xf numFmtId="3" fontId="5" fillId="38" borderId="21" xfId="0" applyNumberFormat="1" applyFont="1" applyFill="1" applyBorder="1" applyAlignment="1">
      <alignment horizontal="center" vertical="center"/>
    </xf>
    <xf numFmtId="0" fontId="11" fillId="33" borderId="0" xfId="0" applyFont="1" applyFill="1" applyBorder="1" applyAlignment="1">
      <alignment/>
    </xf>
    <xf numFmtId="0" fontId="14" fillId="38" borderId="0" xfId="0" applyFont="1" applyFill="1" applyBorder="1" applyAlignment="1">
      <alignment/>
    </xf>
    <xf numFmtId="0" fontId="5" fillId="38" borderId="22" xfId="0" applyFont="1" applyFill="1" applyBorder="1" applyAlignment="1">
      <alignment horizontal="center"/>
    </xf>
    <xf numFmtId="0" fontId="17" fillId="39" borderId="13" xfId="0" applyFont="1" applyFill="1" applyBorder="1" applyAlignment="1">
      <alignment horizontal="left" vertical="center"/>
    </xf>
    <xf numFmtId="0" fontId="5" fillId="38" borderId="0" xfId="0" applyFont="1" applyFill="1" applyBorder="1" applyAlignment="1">
      <alignment horizontal="left"/>
    </xf>
    <xf numFmtId="3" fontId="5" fillId="38" borderId="0" xfId="0" applyNumberFormat="1" applyFont="1" applyFill="1" applyAlignment="1">
      <alignment/>
    </xf>
    <xf numFmtId="3" fontId="5" fillId="38" borderId="0" xfId="0" applyNumberFormat="1" applyFont="1" applyFill="1" applyAlignment="1">
      <alignment horizontal="left"/>
    </xf>
    <xf numFmtId="3" fontId="15" fillId="38" borderId="23" xfId="0" applyNumberFormat="1" applyFont="1" applyFill="1" applyBorder="1" applyAlignment="1">
      <alignment horizontal="center" vertical="top" wrapText="1"/>
    </xf>
    <xf numFmtId="0" fontId="14" fillId="38" borderId="17" xfId="0" applyFont="1" applyFill="1" applyBorder="1" applyAlignment="1">
      <alignment horizontal="left"/>
    </xf>
    <xf numFmtId="0" fontId="13" fillId="38" borderId="16" xfId="0" applyFont="1" applyFill="1" applyBorder="1" applyAlignment="1">
      <alignment horizontal="left" vertical="center"/>
    </xf>
    <xf numFmtId="0" fontId="5" fillId="38" borderId="24" xfId="0" applyFont="1" applyFill="1" applyBorder="1" applyAlignment="1">
      <alignment horizontal="left"/>
    </xf>
    <xf numFmtId="0" fontId="11" fillId="38" borderId="0" xfId="0" applyFont="1" applyFill="1" applyAlignment="1">
      <alignment/>
    </xf>
    <xf numFmtId="0" fontId="5" fillId="38" borderId="0" xfId="0" applyFont="1" applyFill="1" applyAlignment="1">
      <alignment/>
    </xf>
    <xf numFmtId="0" fontId="12" fillId="38" borderId="0" xfId="0" applyFont="1" applyFill="1" applyAlignment="1">
      <alignment/>
    </xf>
    <xf numFmtId="0" fontId="11" fillId="38" borderId="0" xfId="0" applyFont="1" applyFill="1" applyBorder="1" applyAlignment="1">
      <alignment/>
    </xf>
    <xf numFmtId="0" fontId="16" fillId="38" borderId="16" xfId="0" applyFont="1" applyFill="1" applyBorder="1" applyAlignment="1">
      <alignment horizontal="right" vertical="center"/>
    </xf>
    <xf numFmtId="0" fontId="14" fillId="38" borderId="16" xfId="0" applyFont="1" applyFill="1" applyBorder="1" applyAlignment="1">
      <alignment horizontal="right" vertical="center"/>
    </xf>
    <xf numFmtId="0" fontId="14" fillId="38" borderId="16" xfId="0" applyFont="1" applyFill="1" applyBorder="1" applyAlignment="1">
      <alignment horizontal="right"/>
    </xf>
    <xf numFmtId="0" fontId="17" fillId="38" borderId="13" xfId="0" applyFont="1" applyFill="1" applyBorder="1" applyAlignment="1">
      <alignment horizontal="right" vertical="center"/>
    </xf>
    <xf numFmtId="208" fontId="12" fillId="38" borderId="20" xfId="0" applyNumberFormat="1" applyFont="1" applyFill="1" applyBorder="1" applyAlignment="1">
      <alignment horizontal="center" vertical="center"/>
    </xf>
    <xf numFmtId="208" fontId="5" fillId="38" borderId="25" xfId="0" applyNumberFormat="1" applyFont="1" applyFill="1" applyBorder="1" applyAlignment="1">
      <alignment horizontal="center" vertical="center"/>
    </xf>
    <xf numFmtId="208" fontId="5" fillId="37" borderId="25" xfId="0" applyNumberFormat="1" applyFont="1" applyFill="1" applyBorder="1" applyAlignment="1">
      <alignment horizontal="center" vertical="center"/>
    </xf>
    <xf numFmtId="0" fontId="17" fillId="37" borderId="13" xfId="0" applyFont="1" applyFill="1" applyBorder="1" applyAlignment="1">
      <alignment horizontal="right" vertical="center"/>
    </xf>
    <xf numFmtId="3" fontId="5" fillId="37" borderId="21" xfId="0" applyNumberFormat="1" applyFont="1" applyFill="1" applyBorder="1" applyAlignment="1">
      <alignment horizontal="center" vertical="center"/>
    </xf>
    <xf numFmtId="3" fontId="5" fillId="37" borderId="11" xfId="0" applyNumberFormat="1" applyFont="1" applyFill="1" applyBorder="1" applyAlignment="1">
      <alignment horizontal="center" vertical="center"/>
    </xf>
    <xf numFmtId="3" fontId="5" fillId="37" borderId="25" xfId="0" applyNumberFormat="1" applyFont="1" applyFill="1" applyBorder="1" applyAlignment="1">
      <alignment horizontal="center" vertical="center"/>
    </xf>
    <xf numFmtId="0" fontId="15" fillId="37" borderId="13" xfId="0" applyFont="1" applyFill="1" applyBorder="1" applyAlignment="1">
      <alignment horizontal="left" vertical="center"/>
    </xf>
    <xf numFmtId="208" fontId="5" fillId="37" borderId="21" xfId="0" applyNumberFormat="1" applyFont="1" applyFill="1" applyBorder="1" applyAlignment="1">
      <alignment horizontal="center" vertical="center"/>
    </xf>
    <xf numFmtId="208" fontId="5" fillId="37" borderId="11" xfId="0" applyNumberFormat="1" applyFont="1" applyFill="1" applyBorder="1" applyAlignment="1">
      <alignment horizontal="center" vertical="center"/>
    </xf>
    <xf numFmtId="208" fontId="5" fillId="38" borderId="21" xfId="0" applyNumberFormat="1" applyFont="1" applyFill="1" applyBorder="1" applyAlignment="1">
      <alignment horizontal="center" vertical="center"/>
    </xf>
    <xf numFmtId="208" fontId="5" fillId="38" borderId="11" xfId="0" applyNumberFormat="1" applyFont="1" applyFill="1" applyBorder="1" applyAlignment="1">
      <alignment horizontal="center" vertical="center"/>
    </xf>
    <xf numFmtId="3" fontId="11" fillId="38" borderId="26" xfId="0" applyNumberFormat="1" applyFont="1" applyFill="1" applyBorder="1" applyAlignment="1">
      <alignment horizontal="center" vertical="center" wrapText="1"/>
    </xf>
    <xf numFmtId="3" fontId="15" fillId="38" borderId="27" xfId="0" applyNumberFormat="1" applyFont="1" applyFill="1" applyBorder="1" applyAlignment="1">
      <alignment horizontal="center" vertical="top" wrapText="1"/>
    </xf>
    <xf numFmtId="3" fontId="12" fillId="38" borderId="28" xfId="0" applyNumberFormat="1" applyFont="1" applyFill="1" applyBorder="1" applyAlignment="1">
      <alignment horizontal="center" vertical="center"/>
    </xf>
    <xf numFmtId="3" fontId="15" fillId="38" borderId="29" xfId="0" applyNumberFormat="1" applyFont="1" applyFill="1" applyBorder="1" applyAlignment="1">
      <alignment horizontal="center" vertical="top" wrapText="1"/>
    </xf>
    <xf numFmtId="3" fontId="11" fillId="38" borderId="30" xfId="0" applyNumberFormat="1" applyFont="1" applyFill="1" applyBorder="1" applyAlignment="1">
      <alignment horizontal="center" vertical="top" wrapText="1"/>
    </xf>
    <xf numFmtId="3" fontId="15" fillId="38" borderId="31" xfId="0" applyNumberFormat="1" applyFont="1" applyFill="1" applyBorder="1" applyAlignment="1">
      <alignment horizontal="center" vertical="top" wrapText="1"/>
    </xf>
    <xf numFmtId="208" fontId="12" fillId="38" borderId="28" xfId="0" applyNumberFormat="1" applyFont="1" applyFill="1" applyBorder="1" applyAlignment="1">
      <alignment horizontal="center" vertical="center"/>
    </xf>
    <xf numFmtId="0" fontId="13" fillId="38" borderId="32" xfId="0" applyFont="1" applyFill="1" applyBorder="1" applyAlignment="1">
      <alignment horizontal="left" vertical="center"/>
    </xf>
    <xf numFmtId="4" fontId="5" fillId="38" borderId="0" xfId="0" applyNumberFormat="1" applyFont="1" applyFill="1" applyAlignment="1">
      <alignment/>
    </xf>
    <xf numFmtId="0" fontId="16" fillId="38" borderId="0" xfId="0" applyFont="1" applyFill="1" applyBorder="1" applyAlignment="1">
      <alignment horizontal="right" vertical="center"/>
    </xf>
    <xf numFmtId="0" fontId="16" fillId="38" borderId="28" xfId="0" applyFont="1" applyFill="1" applyBorder="1" applyAlignment="1">
      <alignment horizontal="right" vertical="center"/>
    </xf>
    <xf numFmtId="0" fontId="16" fillId="38" borderId="22" xfId="0" applyFont="1" applyFill="1" applyBorder="1" applyAlignment="1">
      <alignment horizontal="right" vertical="center"/>
    </xf>
    <xf numFmtId="3" fontId="12" fillId="38" borderId="32" xfId="0" applyNumberFormat="1" applyFont="1" applyFill="1" applyBorder="1" applyAlignment="1">
      <alignment horizontal="center" vertical="center"/>
    </xf>
    <xf numFmtId="3" fontId="12" fillId="38" borderId="16" xfId="0" applyNumberFormat="1" applyFont="1" applyFill="1" applyBorder="1" applyAlignment="1">
      <alignment horizontal="center" vertical="center"/>
    </xf>
    <xf numFmtId="3" fontId="12" fillId="38" borderId="22" xfId="0" applyNumberFormat="1" applyFont="1" applyFill="1" applyBorder="1" applyAlignment="1">
      <alignment horizontal="center" vertical="center"/>
    </xf>
    <xf numFmtId="208" fontId="12" fillId="38" borderId="32" xfId="0" applyNumberFormat="1" applyFont="1" applyFill="1" applyBorder="1" applyAlignment="1">
      <alignment horizontal="center" vertical="center"/>
    </xf>
    <xf numFmtId="208" fontId="12" fillId="38" borderId="16" xfId="0" applyNumberFormat="1" applyFont="1" applyFill="1" applyBorder="1" applyAlignment="1">
      <alignment horizontal="center" vertical="center"/>
    </xf>
    <xf numFmtId="208" fontId="12" fillId="38" borderId="22" xfId="0" applyNumberFormat="1" applyFont="1" applyFill="1" applyBorder="1" applyAlignment="1">
      <alignment horizontal="center" vertical="center"/>
    </xf>
    <xf numFmtId="0" fontId="5" fillId="33" borderId="33" xfId="0" applyFont="1" applyFill="1" applyBorder="1" applyAlignment="1">
      <alignment horizontal="center"/>
    </xf>
    <xf numFmtId="0" fontId="5" fillId="33" borderId="34" xfId="0" applyFont="1" applyFill="1" applyBorder="1" applyAlignment="1">
      <alignment horizontal="center"/>
    </xf>
    <xf numFmtId="0" fontId="5" fillId="33" borderId="35" xfId="0" applyFont="1" applyFill="1" applyBorder="1" applyAlignment="1">
      <alignment horizontal="center"/>
    </xf>
    <xf numFmtId="0" fontId="5" fillId="33" borderId="33" xfId="0" applyFont="1" applyFill="1" applyBorder="1" applyAlignment="1" quotePrefix="1">
      <alignment horizontal="center"/>
    </xf>
    <xf numFmtId="0" fontId="5" fillId="33" borderId="34" xfId="0" applyFont="1" applyFill="1" applyBorder="1" applyAlignment="1" quotePrefix="1">
      <alignment horizontal="center"/>
    </xf>
    <xf numFmtId="0" fontId="5" fillId="33" borderId="35" xfId="0" applyFont="1" applyFill="1" applyBorder="1" applyAlignment="1" quotePrefix="1">
      <alignment horizontal="center"/>
    </xf>
    <xf numFmtId="0" fontId="10" fillId="38" borderId="0" xfId="0" applyFont="1" applyFill="1" applyBorder="1" applyAlignment="1">
      <alignment horizontal="center" vertical="center" textRotation="90" readingOrder="1"/>
    </xf>
    <xf numFmtId="0" fontId="11" fillId="38" borderId="0" xfId="0" applyFont="1" applyFill="1" applyAlignment="1">
      <alignment horizontal="center"/>
    </xf>
    <xf numFmtId="0" fontId="11" fillId="38" borderId="0" xfId="0" applyFont="1" applyFill="1" applyBorder="1" applyAlignment="1">
      <alignment horizontal="center"/>
    </xf>
    <xf numFmtId="0" fontId="11" fillId="33" borderId="27" xfId="0" applyFont="1" applyFill="1" applyBorder="1" applyAlignment="1">
      <alignment horizontal="center" vertical="center"/>
    </xf>
    <xf numFmtId="0" fontId="11" fillId="33" borderId="29" xfId="0" applyFont="1" applyFill="1" applyBorder="1" applyAlignment="1">
      <alignment horizontal="center" vertical="center"/>
    </xf>
    <xf numFmtId="0" fontId="11" fillId="33" borderId="30" xfId="0" applyFont="1" applyFill="1" applyBorder="1" applyAlignment="1">
      <alignment horizontal="center" vertical="center"/>
    </xf>
    <xf numFmtId="0" fontId="10" fillId="33" borderId="32" xfId="0" applyFont="1" applyFill="1" applyBorder="1" applyAlignment="1">
      <alignment horizontal="left" vertical="center" textRotation="91"/>
    </xf>
    <xf numFmtId="0" fontId="10" fillId="33" borderId="16" xfId="0" applyFont="1" applyFill="1" applyBorder="1" applyAlignment="1">
      <alignment horizontal="left" vertical="center" textRotation="91"/>
    </xf>
    <xf numFmtId="0" fontId="5" fillId="33" borderId="36" xfId="0" applyFont="1" applyFill="1" applyBorder="1" applyAlignment="1">
      <alignment horizontal="center" vertical="center" wrapText="1"/>
    </xf>
    <xf numFmtId="0" fontId="5" fillId="33" borderId="37" xfId="0" applyFont="1" applyFill="1" applyBorder="1" applyAlignment="1">
      <alignment horizontal="center" vertical="center" wrapText="1"/>
    </xf>
    <xf numFmtId="0" fontId="5" fillId="33" borderId="38" xfId="0" applyFont="1" applyFill="1" applyBorder="1" applyAlignment="1">
      <alignment horizontal="center" vertical="center" wrapText="1"/>
    </xf>
    <xf numFmtId="0" fontId="12" fillId="38" borderId="0" xfId="0" applyFont="1" applyFill="1" applyAlignment="1">
      <alignment horizontal="left"/>
    </xf>
    <xf numFmtId="0" fontId="10" fillId="33" borderId="32" xfId="0" applyFont="1" applyFill="1" applyBorder="1" applyAlignment="1">
      <alignment/>
    </xf>
    <xf numFmtId="0" fontId="10" fillId="33" borderId="16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3"/>
  <sheetViews>
    <sheetView zoomScalePageLayoutView="0" workbookViewId="0" topLeftCell="A1">
      <selection activeCell="A9" sqref="A9:IV10"/>
    </sheetView>
  </sheetViews>
  <sheetFormatPr defaultColWidth="9.140625" defaultRowHeight="12.75"/>
  <cols>
    <col min="1" max="1" width="12.57421875" style="1" customWidth="1"/>
    <col min="2" max="2" width="9.140625" style="3" customWidth="1"/>
    <col min="3" max="3" width="8.7109375" style="3" customWidth="1"/>
    <col min="4" max="4" width="9.00390625" style="3" customWidth="1"/>
    <col min="5" max="5" width="9.140625" style="3" customWidth="1"/>
    <col min="6" max="6" width="9.00390625" style="3" customWidth="1"/>
    <col min="7" max="7" width="9.421875" style="3" customWidth="1"/>
    <col min="8" max="8" width="8.7109375" style="3" customWidth="1"/>
    <col min="9" max="9" width="9.00390625" style="3" customWidth="1"/>
    <col min="10" max="10" width="9.421875" style="3" customWidth="1"/>
    <col min="11" max="11" width="8.8515625" style="3" customWidth="1"/>
    <col min="12" max="13" width="9.28125" style="3" customWidth="1"/>
    <col min="14" max="14" width="8.8515625" style="3" customWidth="1"/>
    <col min="15" max="15" width="8.421875" style="3" customWidth="1"/>
    <col min="16" max="16" width="9.00390625" style="3" customWidth="1"/>
    <col min="17" max="17" width="9.140625" style="3" customWidth="1"/>
    <col min="18" max="18" width="8.140625" style="3" customWidth="1"/>
    <col min="19" max="19" width="9.140625" style="3" customWidth="1"/>
    <col min="20" max="20" width="9.00390625" style="3" customWidth="1"/>
    <col min="21" max="21" width="8.140625" style="3" customWidth="1"/>
    <col min="22" max="22" width="9.8515625" style="3" customWidth="1"/>
  </cols>
  <sheetData>
    <row r="1" spans="1:22" s="1" customFormat="1" ht="36.75" customHeight="1">
      <c r="A1" s="11" t="s">
        <v>0</v>
      </c>
      <c r="B1" s="84" t="s">
        <v>18</v>
      </c>
      <c r="C1" s="85"/>
      <c r="D1" s="86"/>
      <c r="E1" s="87" t="s">
        <v>1</v>
      </c>
      <c r="F1" s="88"/>
      <c r="G1" s="89"/>
      <c r="H1" s="84" t="s">
        <v>2</v>
      </c>
      <c r="I1" s="85"/>
      <c r="J1" s="86"/>
      <c r="K1" s="84" t="s">
        <v>3</v>
      </c>
      <c r="L1" s="85"/>
      <c r="M1" s="86"/>
      <c r="N1" s="84" t="s">
        <v>4</v>
      </c>
      <c r="O1" s="85"/>
      <c r="P1" s="86"/>
      <c r="Q1" s="84" t="s">
        <v>5</v>
      </c>
      <c r="R1" s="85"/>
      <c r="S1" s="86"/>
      <c r="T1" s="84" t="s">
        <v>6</v>
      </c>
      <c r="U1" s="85"/>
      <c r="V1" s="86"/>
    </row>
    <row r="2" spans="1:22" s="3" customFormat="1" ht="24.75" customHeight="1">
      <c r="A2" s="11" t="s">
        <v>7</v>
      </c>
      <c r="B2" s="2" t="s">
        <v>8</v>
      </c>
      <c r="C2" s="2" t="s">
        <v>9</v>
      </c>
      <c r="D2" s="2" t="s">
        <v>10</v>
      </c>
      <c r="E2" s="2" t="s">
        <v>8</v>
      </c>
      <c r="F2" s="2" t="s">
        <v>9</v>
      </c>
      <c r="G2" s="2" t="s">
        <v>10</v>
      </c>
      <c r="H2" s="2" t="s">
        <v>8</v>
      </c>
      <c r="I2" s="2" t="s">
        <v>9</v>
      </c>
      <c r="J2" s="2" t="s">
        <v>10</v>
      </c>
      <c r="K2" s="2" t="s">
        <v>8</v>
      </c>
      <c r="L2" s="2" t="s">
        <v>9</v>
      </c>
      <c r="M2" s="2" t="s">
        <v>10</v>
      </c>
      <c r="N2" s="2" t="s">
        <v>8</v>
      </c>
      <c r="O2" s="2" t="s">
        <v>9</v>
      </c>
      <c r="P2" s="2" t="s">
        <v>10</v>
      </c>
      <c r="Q2" s="2" t="s">
        <v>8</v>
      </c>
      <c r="R2" s="2" t="s">
        <v>9</v>
      </c>
      <c r="S2" s="2" t="s">
        <v>10</v>
      </c>
      <c r="T2" s="2" t="s">
        <v>8</v>
      </c>
      <c r="U2" s="2" t="s">
        <v>9</v>
      </c>
      <c r="V2" s="2" t="s">
        <v>10</v>
      </c>
    </row>
    <row r="3" spans="1:22" s="3" customFormat="1" ht="21.75" customHeight="1">
      <c r="A3" s="12" t="s">
        <v>11</v>
      </c>
      <c r="B3" s="5">
        <v>10712</v>
      </c>
      <c r="C3" s="5">
        <v>4179</v>
      </c>
      <c r="D3" s="4">
        <f aca="true" t="shared" si="0" ref="D3:D9">SUM(B3:C3)</f>
        <v>14891</v>
      </c>
      <c r="E3" s="4">
        <v>4492</v>
      </c>
      <c r="F3" s="4">
        <v>1555</v>
      </c>
      <c r="G3" s="4">
        <f aca="true" t="shared" si="1" ref="G3:G10">SUM(E3:F3)</f>
        <v>6047</v>
      </c>
      <c r="H3" s="4">
        <v>3539</v>
      </c>
      <c r="I3" s="4">
        <v>104</v>
      </c>
      <c r="J3" s="4">
        <f aca="true" t="shared" si="2" ref="J3:J9">SUM(H3:I3)</f>
        <v>3643</v>
      </c>
      <c r="K3" s="4">
        <v>1147</v>
      </c>
      <c r="L3" s="4">
        <v>1214</v>
      </c>
      <c r="M3" s="4">
        <f>SUM(K3:L3)</f>
        <v>2361</v>
      </c>
      <c r="N3" s="4">
        <v>1526</v>
      </c>
      <c r="O3" s="4">
        <v>850</v>
      </c>
      <c r="P3" s="4">
        <f aca="true" t="shared" si="3" ref="P3:P9">SUM(N3:O3)</f>
        <v>2376</v>
      </c>
      <c r="Q3" s="4">
        <v>2619</v>
      </c>
      <c r="R3" s="4">
        <v>24</v>
      </c>
      <c r="S3" s="4">
        <f aca="true" t="shared" si="4" ref="S3:S9">SUM(Q3:R3)</f>
        <v>2643</v>
      </c>
      <c r="T3" s="4">
        <v>3000</v>
      </c>
      <c r="U3" s="4">
        <v>450</v>
      </c>
      <c r="V3" s="4">
        <f aca="true" t="shared" si="5" ref="V3:V10">SUM(T3:U3)</f>
        <v>3450</v>
      </c>
    </row>
    <row r="4" spans="1:22" s="3" customFormat="1" ht="21.75" customHeight="1">
      <c r="A4" s="12" t="s">
        <v>12</v>
      </c>
      <c r="B4" s="4">
        <v>12115</v>
      </c>
      <c r="C4" s="4">
        <v>6305</v>
      </c>
      <c r="D4" s="4">
        <f t="shared" si="0"/>
        <v>18420</v>
      </c>
      <c r="E4" s="4">
        <v>8993</v>
      </c>
      <c r="F4" s="4">
        <v>2250</v>
      </c>
      <c r="G4" s="4">
        <f t="shared" si="1"/>
        <v>11243</v>
      </c>
      <c r="H4" s="4">
        <v>6532</v>
      </c>
      <c r="I4" s="4">
        <v>79</v>
      </c>
      <c r="J4" s="4">
        <f t="shared" si="2"/>
        <v>6611</v>
      </c>
      <c r="K4" s="5">
        <v>1967</v>
      </c>
      <c r="L4" s="5">
        <v>2625</v>
      </c>
      <c r="M4" s="4">
        <f aca="true" t="shared" si="6" ref="M4:M9">SUM(K4:L4)</f>
        <v>4592</v>
      </c>
      <c r="N4" s="4">
        <v>1900</v>
      </c>
      <c r="O4" s="4">
        <v>2250</v>
      </c>
      <c r="P4" s="4">
        <f t="shared" si="3"/>
        <v>4150</v>
      </c>
      <c r="Q4" s="4">
        <v>3174</v>
      </c>
      <c r="R4" s="4">
        <v>29</v>
      </c>
      <c r="S4" s="4">
        <f t="shared" si="4"/>
        <v>3203</v>
      </c>
      <c r="T4" s="4">
        <v>4650</v>
      </c>
      <c r="U4" s="4">
        <v>400</v>
      </c>
      <c r="V4" s="4">
        <f t="shared" si="5"/>
        <v>5050</v>
      </c>
    </row>
    <row r="5" spans="1:22" s="3" customFormat="1" ht="21.75" customHeight="1">
      <c r="A5" s="12" t="s">
        <v>13</v>
      </c>
      <c r="B5" s="4">
        <v>19335</v>
      </c>
      <c r="C5" s="4">
        <v>11584</v>
      </c>
      <c r="D5" s="4">
        <f t="shared" si="0"/>
        <v>30919</v>
      </c>
      <c r="E5" s="4">
        <v>12503</v>
      </c>
      <c r="F5" s="4">
        <v>3250</v>
      </c>
      <c r="G5" s="4">
        <f t="shared" si="1"/>
        <v>15753</v>
      </c>
      <c r="H5" s="4">
        <v>9609</v>
      </c>
      <c r="I5" s="4">
        <v>60</v>
      </c>
      <c r="J5" s="4">
        <f t="shared" si="2"/>
        <v>9669</v>
      </c>
      <c r="K5" s="4">
        <v>3549</v>
      </c>
      <c r="L5" s="4">
        <v>82945</v>
      </c>
      <c r="M5" s="4">
        <f t="shared" si="6"/>
        <v>86494</v>
      </c>
      <c r="N5" s="4">
        <v>3452</v>
      </c>
      <c r="O5" s="4">
        <v>15352</v>
      </c>
      <c r="P5" s="4">
        <f t="shared" si="3"/>
        <v>18804</v>
      </c>
      <c r="Q5" s="4">
        <v>4875</v>
      </c>
      <c r="R5" s="4">
        <v>167</v>
      </c>
      <c r="S5" s="4">
        <f t="shared" si="4"/>
        <v>5042</v>
      </c>
      <c r="T5" s="4">
        <v>5800</v>
      </c>
      <c r="U5" s="4">
        <v>600</v>
      </c>
      <c r="V5" s="4">
        <f t="shared" si="5"/>
        <v>6400</v>
      </c>
    </row>
    <row r="6" spans="1:22" s="3" customFormat="1" ht="21.75" customHeight="1">
      <c r="A6" s="12" t="s">
        <v>14</v>
      </c>
      <c r="B6" s="4">
        <v>29024</v>
      </c>
      <c r="C6" s="4">
        <v>9100</v>
      </c>
      <c r="D6" s="4">
        <f t="shared" si="0"/>
        <v>38124</v>
      </c>
      <c r="E6" s="4">
        <v>22650</v>
      </c>
      <c r="F6" s="4">
        <v>3850</v>
      </c>
      <c r="G6" s="4">
        <f t="shared" si="1"/>
        <v>26500</v>
      </c>
      <c r="H6" s="4">
        <v>13626</v>
      </c>
      <c r="I6" s="4">
        <v>97</v>
      </c>
      <c r="J6" s="4">
        <f t="shared" si="2"/>
        <v>13723</v>
      </c>
      <c r="K6" s="4">
        <v>8259</v>
      </c>
      <c r="L6" s="4">
        <v>35250</v>
      </c>
      <c r="M6" s="4">
        <f t="shared" si="6"/>
        <v>43509</v>
      </c>
      <c r="N6" s="4">
        <v>5750</v>
      </c>
      <c r="O6" s="4">
        <v>6000</v>
      </c>
      <c r="P6" s="4">
        <f t="shared" si="3"/>
        <v>11750</v>
      </c>
      <c r="Q6" s="4">
        <v>9256</v>
      </c>
      <c r="R6" s="4">
        <v>216</v>
      </c>
      <c r="S6" s="4">
        <f t="shared" si="4"/>
        <v>9472</v>
      </c>
      <c r="T6" s="4">
        <v>12650</v>
      </c>
      <c r="U6" s="4">
        <v>900</v>
      </c>
      <c r="V6" s="4">
        <f t="shared" si="5"/>
        <v>13550</v>
      </c>
    </row>
    <row r="7" spans="1:22" s="3" customFormat="1" ht="21.75" customHeight="1">
      <c r="A7" s="12" t="s">
        <v>15</v>
      </c>
      <c r="B7" s="4">
        <v>19158</v>
      </c>
      <c r="C7" s="4">
        <v>6445</v>
      </c>
      <c r="D7" s="4">
        <f>SUM(B7:C7)</f>
        <v>25603</v>
      </c>
      <c r="E7" s="4">
        <v>12000</v>
      </c>
      <c r="F7" s="4">
        <v>3900</v>
      </c>
      <c r="G7" s="4">
        <f>SUM(E7:F7)</f>
        <v>15900</v>
      </c>
      <c r="H7" s="4">
        <v>7677</v>
      </c>
      <c r="I7" s="4">
        <v>152</v>
      </c>
      <c r="J7" s="4">
        <f>SUM(H7:I7)</f>
        <v>7829</v>
      </c>
      <c r="K7" s="4">
        <v>4051</v>
      </c>
      <c r="L7" s="4">
        <v>8100</v>
      </c>
      <c r="M7" s="4">
        <f>SUM(K7:L7)</f>
        <v>12151</v>
      </c>
      <c r="N7" s="3">
        <v>3465</v>
      </c>
      <c r="O7" s="4">
        <v>8715</v>
      </c>
      <c r="P7" s="4">
        <f t="shared" si="3"/>
        <v>12180</v>
      </c>
      <c r="Q7" s="4">
        <v>4327</v>
      </c>
      <c r="R7" s="4">
        <v>207</v>
      </c>
      <c r="S7" s="4">
        <f>SUM(Q7:R7)</f>
        <v>4534</v>
      </c>
      <c r="T7" s="4">
        <v>6150</v>
      </c>
      <c r="U7" s="4">
        <v>950</v>
      </c>
      <c r="V7" s="4">
        <f>SUM(T7:U7)</f>
        <v>7100</v>
      </c>
    </row>
    <row r="8" spans="1:22" s="3" customFormat="1" ht="21.75" customHeight="1">
      <c r="A8" s="12" t="s">
        <v>16</v>
      </c>
      <c r="B8" s="5">
        <v>10322</v>
      </c>
      <c r="C8" s="5">
        <v>4578</v>
      </c>
      <c r="D8" s="4">
        <f t="shared" si="0"/>
        <v>14900</v>
      </c>
      <c r="E8" s="4">
        <v>6650</v>
      </c>
      <c r="F8" s="4">
        <v>3050</v>
      </c>
      <c r="G8" s="4">
        <f t="shared" si="1"/>
        <v>9700</v>
      </c>
      <c r="H8" s="4">
        <v>4078</v>
      </c>
      <c r="I8" s="4">
        <v>140</v>
      </c>
      <c r="J8" s="4">
        <f t="shared" si="2"/>
        <v>4218</v>
      </c>
      <c r="K8" s="4">
        <v>1837</v>
      </c>
      <c r="L8" s="4">
        <v>2620</v>
      </c>
      <c r="M8" s="4">
        <f t="shared" si="6"/>
        <v>4457</v>
      </c>
      <c r="N8" s="5">
        <v>2200</v>
      </c>
      <c r="O8" s="5">
        <v>5727</v>
      </c>
      <c r="P8" s="4">
        <f t="shared" si="3"/>
        <v>7927</v>
      </c>
      <c r="Q8" s="5">
        <v>1804</v>
      </c>
      <c r="R8" s="4">
        <v>132</v>
      </c>
      <c r="S8" s="4">
        <f t="shared" si="4"/>
        <v>1936</v>
      </c>
      <c r="T8" s="4">
        <v>2950</v>
      </c>
      <c r="U8" s="4">
        <v>600</v>
      </c>
      <c r="V8" s="4">
        <f t="shared" si="5"/>
        <v>3550</v>
      </c>
    </row>
    <row r="9" spans="1:22" s="3" customFormat="1" ht="21.75" customHeight="1" thickBot="1">
      <c r="A9" s="12" t="s">
        <v>17</v>
      </c>
      <c r="B9" s="5">
        <v>11409</v>
      </c>
      <c r="C9" s="5">
        <v>11265</v>
      </c>
      <c r="D9" s="4">
        <f t="shared" si="0"/>
        <v>22674</v>
      </c>
      <c r="E9" s="4">
        <v>6500</v>
      </c>
      <c r="F9" s="4">
        <v>3150</v>
      </c>
      <c r="G9" s="4">
        <f t="shared" si="1"/>
        <v>9650</v>
      </c>
      <c r="H9" s="5">
        <v>3870</v>
      </c>
      <c r="I9" s="4">
        <v>196</v>
      </c>
      <c r="J9" s="4">
        <f t="shared" si="2"/>
        <v>4066</v>
      </c>
      <c r="K9" s="4">
        <v>2363</v>
      </c>
      <c r="L9" s="4">
        <v>3770</v>
      </c>
      <c r="M9" s="4">
        <f t="shared" si="6"/>
        <v>6133</v>
      </c>
      <c r="N9" s="4">
        <v>4428</v>
      </c>
      <c r="O9" s="4">
        <v>8180</v>
      </c>
      <c r="P9" s="4">
        <f t="shared" si="3"/>
        <v>12608</v>
      </c>
      <c r="Q9" s="4">
        <v>2265</v>
      </c>
      <c r="R9" s="4">
        <v>609</v>
      </c>
      <c r="S9" s="4">
        <f t="shared" si="4"/>
        <v>2874</v>
      </c>
      <c r="T9" s="4">
        <v>2400</v>
      </c>
      <c r="U9" s="4">
        <v>550</v>
      </c>
      <c r="V9" s="4">
        <f t="shared" si="5"/>
        <v>2950</v>
      </c>
    </row>
    <row r="10" spans="1:25" s="3" customFormat="1" ht="27" customHeight="1" thickBot="1">
      <c r="A10" s="13" t="s">
        <v>19</v>
      </c>
      <c r="B10" s="14">
        <f>SUM(B3:B9)</f>
        <v>112075</v>
      </c>
      <c r="C10" s="14">
        <f>SUM(C3:C9)</f>
        <v>53456</v>
      </c>
      <c r="D10" s="14">
        <f>SUM(D3:D9)</f>
        <v>165531</v>
      </c>
      <c r="E10" s="14">
        <f>SUM(E3:E9)</f>
        <v>73788</v>
      </c>
      <c r="F10" s="14">
        <f>SUM(F3:F9)</f>
        <v>21005</v>
      </c>
      <c r="G10" s="15">
        <f t="shared" si="1"/>
        <v>94793</v>
      </c>
      <c r="H10" s="14">
        <f aca="true" t="shared" si="7" ref="H10:U10">SUM(H3:H9)</f>
        <v>48931</v>
      </c>
      <c r="I10" s="14">
        <f t="shared" si="7"/>
        <v>828</v>
      </c>
      <c r="J10" s="14">
        <f t="shared" si="7"/>
        <v>49759</v>
      </c>
      <c r="K10" s="14">
        <f t="shared" si="7"/>
        <v>23173</v>
      </c>
      <c r="L10" s="14">
        <f t="shared" si="7"/>
        <v>136524</v>
      </c>
      <c r="M10" s="14">
        <f t="shared" si="7"/>
        <v>159697</v>
      </c>
      <c r="N10" s="14">
        <f t="shared" si="7"/>
        <v>22721</v>
      </c>
      <c r="O10" s="14">
        <f t="shared" si="7"/>
        <v>47074</v>
      </c>
      <c r="P10" s="14">
        <f t="shared" si="7"/>
        <v>69795</v>
      </c>
      <c r="Q10" s="14">
        <f t="shared" si="7"/>
        <v>28320</v>
      </c>
      <c r="R10" s="14">
        <f t="shared" si="7"/>
        <v>1384</v>
      </c>
      <c r="S10" s="14">
        <f t="shared" si="7"/>
        <v>29704</v>
      </c>
      <c r="T10" s="14">
        <f t="shared" si="7"/>
        <v>37600</v>
      </c>
      <c r="U10" s="14">
        <f t="shared" si="7"/>
        <v>4450</v>
      </c>
      <c r="V10" s="15">
        <f t="shared" si="5"/>
        <v>42050</v>
      </c>
      <c r="W10" s="10"/>
      <c r="X10" s="6"/>
      <c r="Y10" s="6"/>
    </row>
    <row r="11" spans="1:25" s="3" customFormat="1" ht="27" customHeight="1" thickBot="1">
      <c r="A11" s="13" t="s">
        <v>20</v>
      </c>
      <c r="B11" s="16">
        <v>27561</v>
      </c>
      <c r="C11" s="16">
        <v>27267</v>
      </c>
      <c r="D11" s="14">
        <v>54828</v>
      </c>
      <c r="E11" s="16">
        <v>19008</v>
      </c>
      <c r="F11" s="16">
        <v>33035</v>
      </c>
      <c r="G11" s="14">
        <v>52043</v>
      </c>
      <c r="H11" s="16">
        <v>9120</v>
      </c>
      <c r="I11" s="16">
        <v>135</v>
      </c>
      <c r="J11" s="14">
        <v>9255</v>
      </c>
      <c r="K11" s="16">
        <v>4401</v>
      </c>
      <c r="L11" s="16">
        <v>24012</v>
      </c>
      <c r="M11" s="14">
        <v>28413</v>
      </c>
      <c r="N11" s="16">
        <v>7282</v>
      </c>
      <c r="O11" s="16">
        <v>52299</v>
      </c>
      <c r="P11" s="14">
        <v>59581</v>
      </c>
      <c r="Q11" s="16">
        <v>6535</v>
      </c>
      <c r="R11" s="16">
        <v>906</v>
      </c>
      <c r="S11" s="14">
        <v>7441</v>
      </c>
      <c r="T11" s="16">
        <v>5950</v>
      </c>
      <c r="U11" s="16">
        <v>5050</v>
      </c>
      <c r="V11" s="14">
        <v>11000</v>
      </c>
      <c r="W11" s="9"/>
      <c r="X11" s="7"/>
      <c r="Y11" s="6"/>
    </row>
    <row r="12" spans="1:26" s="3" customFormat="1" ht="22.5" customHeight="1" thickBot="1">
      <c r="A12" s="1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19"/>
      <c r="X12" s="19"/>
      <c r="Y12" s="19"/>
      <c r="Z12" s="19"/>
    </row>
    <row r="13" spans="1:25" s="3" customFormat="1" ht="20.25" customHeight="1" thickBot="1">
      <c r="A13" s="17" t="s">
        <v>21</v>
      </c>
      <c r="B13" s="18">
        <f>(B10-B11)/B11</f>
        <v>3.0664344544827835</v>
      </c>
      <c r="C13" s="18">
        <f aca="true" t="shared" si="8" ref="C13:V13">(C10-C11)/C11</f>
        <v>0.9604650309898412</v>
      </c>
      <c r="D13" s="18">
        <f t="shared" si="8"/>
        <v>2.0190960822937187</v>
      </c>
      <c r="E13" s="18">
        <f t="shared" si="8"/>
        <v>2.8819444444444446</v>
      </c>
      <c r="F13" s="18">
        <f t="shared" si="8"/>
        <v>-0.36415922506432574</v>
      </c>
      <c r="G13" s="18">
        <f t="shared" si="8"/>
        <v>0.8214361201314297</v>
      </c>
      <c r="H13" s="18">
        <f t="shared" si="8"/>
        <v>4.365241228070175</v>
      </c>
      <c r="I13" s="18">
        <f t="shared" si="8"/>
        <v>5.133333333333334</v>
      </c>
      <c r="J13" s="18">
        <f t="shared" si="8"/>
        <v>4.376445164775797</v>
      </c>
      <c r="K13" s="18">
        <f t="shared" si="8"/>
        <v>4.265394228584412</v>
      </c>
      <c r="L13" s="18">
        <f t="shared" si="8"/>
        <v>4.6856571714142925</v>
      </c>
      <c r="M13" s="18">
        <f t="shared" si="8"/>
        <v>4.620561010804913</v>
      </c>
      <c r="N13" s="18">
        <f t="shared" si="8"/>
        <v>2.120159296896457</v>
      </c>
      <c r="O13" s="18">
        <f t="shared" si="8"/>
        <v>-0.09990630795999923</v>
      </c>
      <c r="P13" s="18">
        <f t="shared" si="8"/>
        <v>0.17143048958560614</v>
      </c>
      <c r="Q13" s="18">
        <f t="shared" si="8"/>
        <v>3.3335883703136955</v>
      </c>
      <c r="R13" s="18">
        <f t="shared" si="8"/>
        <v>0.5275938189845475</v>
      </c>
      <c r="S13" s="18">
        <f t="shared" si="8"/>
        <v>2.991936567665636</v>
      </c>
      <c r="T13" s="18">
        <f t="shared" si="8"/>
        <v>5.319327731092437</v>
      </c>
      <c r="U13" s="18">
        <f t="shared" si="8"/>
        <v>-0.1188118811881188</v>
      </c>
      <c r="V13" s="18">
        <f t="shared" si="8"/>
        <v>2.8227272727272728</v>
      </c>
      <c r="W13" s="8"/>
      <c r="X13" s="8"/>
      <c r="Y13" s="8"/>
    </row>
  </sheetData>
  <sheetProtection/>
  <mergeCells count="7">
    <mergeCell ref="N1:P1"/>
    <mergeCell ref="Q1:S1"/>
    <mergeCell ref="T1:V1"/>
    <mergeCell ref="B1:D1"/>
    <mergeCell ref="E1:G1"/>
    <mergeCell ref="H1:J1"/>
    <mergeCell ref="K1:M1"/>
  </mergeCells>
  <printOptions/>
  <pageMargins left="0.75" right="0.75" top="1" bottom="1" header="0.5" footer="0.5"/>
  <pageSetup horizontalDpi="1200" verticalDpi="1200" orientation="landscape" paperSize="9" scale="65" r:id="rId1"/>
  <headerFooter alignWithMargins="0">
    <oddHeader>&amp;C&amp;"MS Sans Serif,Bold Italic"&amp;13NUMBER OF VISITORS TO THE ARCHEOLOGICAL SITES IN JORDAN BY NATIONALITY DURING - 2004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Z33"/>
  <sheetViews>
    <sheetView rightToLeft="1" tabSelected="1" zoomScalePageLayoutView="0" workbookViewId="0" topLeftCell="A1">
      <selection activeCell="O16" sqref="O16"/>
    </sheetView>
  </sheetViews>
  <sheetFormatPr defaultColWidth="9.140625" defaultRowHeight="21" customHeight="1"/>
  <cols>
    <col min="1" max="1" width="2.7109375" style="23" customWidth="1"/>
    <col min="2" max="2" width="10.7109375" style="47" customWidth="1"/>
    <col min="3" max="3" width="11.8515625" style="22" customWidth="1"/>
    <col min="4" max="4" width="12.7109375" style="22" customWidth="1"/>
    <col min="5" max="5" width="11.421875" style="22" customWidth="1"/>
    <col min="6" max="6" width="10.421875" style="23" customWidth="1"/>
    <col min="7" max="7" width="12.7109375" style="23" customWidth="1"/>
    <col min="8" max="8" width="12.140625" style="23" customWidth="1"/>
    <col min="9" max="10" width="9.140625" style="22" customWidth="1"/>
    <col min="11" max="11" width="11.00390625" style="22" customWidth="1"/>
    <col min="12" max="12" width="11.00390625" style="45" customWidth="1"/>
    <col min="13" max="13" width="9.140625" style="23" customWidth="1"/>
    <col min="14" max="14" width="9.140625" style="24" customWidth="1"/>
    <col min="15" max="16384" width="9.140625" style="23" customWidth="1"/>
  </cols>
  <sheetData>
    <row r="1" spans="1:19" s="24" customFormat="1" ht="21" customHeight="1">
      <c r="A1" s="90"/>
      <c r="B1" s="91" t="s">
        <v>57</v>
      </c>
      <c r="C1" s="91"/>
      <c r="D1" s="91"/>
      <c r="E1" s="91"/>
      <c r="F1" s="91"/>
      <c r="G1" s="91"/>
      <c r="H1" s="91"/>
      <c r="I1" s="91"/>
      <c r="J1" s="91"/>
      <c r="K1" s="91"/>
      <c r="L1" s="91"/>
      <c r="M1" s="46"/>
      <c r="N1" s="46"/>
      <c r="O1" s="46"/>
      <c r="P1" s="46"/>
      <c r="Q1" s="46"/>
      <c r="R1" s="46"/>
      <c r="S1" s="46"/>
    </row>
    <row r="2" spans="1:19" s="24" customFormat="1" ht="21" customHeight="1">
      <c r="A2" s="90"/>
      <c r="B2" s="92" t="s">
        <v>58</v>
      </c>
      <c r="C2" s="92"/>
      <c r="D2" s="92"/>
      <c r="E2" s="92"/>
      <c r="F2" s="92"/>
      <c r="G2" s="92"/>
      <c r="H2" s="92"/>
      <c r="I2" s="92"/>
      <c r="J2" s="92"/>
      <c r="K2" s="92"/>
      <c r="L2" s="92"/>
      <c r="M2" s="49"/>
      <c r="N2" s="49"/>
      <c r="O2" s="49"/>
      <c r="P2" s="49"/>
      <c r="Q2" s="49"/>
      <c r="R2" s="49"/>
      <c r="S2" s="49"/>
    </row>
    <row r="3" spans="1:13" s="27" customFormat="1" ht="21" customHeight="1" thickBot="1">
      <c r="A3" s="90"/>
      <c r="B3" s="47"/>
      <c r="C3" s="25"/>
      <c r="D3" s="25"/>
      <c r="E3" s="25"/>
      <c r="F3" s="25"/>
      <c r="G3" s="26"/>
      <c r="H3" s="26"/>
      <c r="I3" s="26"/>
      <c r="J3" s="26"/>
      <c r="K3" s="26"/>
      <c r="L3" s="43"/>
      <c r="M3" s="36"/>
    </row>
    <row r="4" spans="1:26" s="21" customFormat="1" ht="21" customHeight="1" thickBot="1">
      <c r="A4" s="90"/>
      <c r="B4" s="102" t="s">
        <v>22</v>
      </c>
      <c r="C4" s="93">
        <v>2021</v>
      </c>
      <c r="D4" s="94"/>
      <c r="E4" s="95"/>
      <c r="F4" s="93">
        <v>2022</v>
      </c>
      <c r="G4" s="94"/>
      <c r="H4" s="95"/>
      <c r="I4" s="98" t="s">
        <v>59</v>
      </c>
      <c r="J4" s="99"/>
      <c r="K4" s="100"/>
      <c r="L4" s="96" t="s">
        <v>26</v>
      </c>
      <c r="M4" s="37"/>
      <c r="S4" s="35"/>
      <c r="Z4" s="23"/>
    </row>
    <row r="5" spans="1:12" s="22" customFormat="1" ht="21" customHeight="1" thickBot="1">
      <c r="A5" s="90"/>
      <c r="B5" s="103"/>
      <c r="C5" s="67" t="s">
        <v>44</v>
      </c>
      <c r="D5" s="69" t="s">
        <v>45</v>
      </c>
      <c r="E5" s="70" t="s">
        <v>46</v>
      </c>
      <c r="F5" s="67" t="s">
        <v>44</v>
      </c>
      <c r="G5" s="69" t="s">
        <v>45</v>
      </c>
      <c r="H5" s="70" t="s">
        <v>46</v>
      </c>
      <c r="I5" s="71" t="s">
        <v>44</v>
      </c>
      <c r="J5" s="42" t="s">
        <v>45</v>
      </c>
      <c r="K5" s="66" t="s">
        <v>54</v>
      </c>
      <c r="L5" s="97"/>
    </row>
    <row r="6" spans="1:14" ht="21" customHeight="1">
      <c r="A6" s="90"/>
      <c r="B6" s="76" t="s">
        <v>23</v>
      </c>
      <c r="C6" s="78">
        <v>60351.25205362053</v>
      </c>
      <c r="D6" s="78">
        <v>6418.8500924714845</v>
      </c>
      <c r="E6" s="78">
        <f>SUM(C6:D6)</f>
        <v>66770.10214609202</v>
      </c>
      <c r="F6" s="78">
        <v>185553.11704147945</v>
      </c>
      <c r="G6" s="78">
        <v>26080.83502142428</v>
      </c>
      <c r="H6" s="68">
        <f>+G6+F6</f>
        <v>211633.95206290373</v>
      </c>
      <c r="I6" s="81">
        <f aca="true" t="shared" si="0" ref="I6:K13">(F6-C6)/C6</f>
        <v>2.074552900354417</v>
      </c>
      <c r="J6" s="81">
        <f t="shared" si="0"/>
        <v>3.0631631282391005</v>
      </c>
      <c r="K6" s="72">
        <f t="shared" si="0"/>
        <v>2.1695915576083995</v>
      </c>
      <c r="L6" s="73" t="s">
        <v>11</v>
      </c>
      <c r="N6" s="23"/>
    </row>
    <row r="7" spans="1:14" ht="21" customHeight="1">
      <c r="A7" s="90"/>
      <c r="B7" s="77" t="s">
        <v>24</v>
      </c>
      <c r="C7" s="79">
        <v>50083.95370933568</v>
      </c>
      <c r="D7" s="79">
        <v>5425.388473664385</v>
      </c>
      <c r="E7" s="79">
        <f>+D7+C7</f>
        <v>55509.34218300006</v>
      </c>
      <c r="F7" s="79">
        <v>163138.55761272088</v>
      </c>
      <c r="G7" s="79">
        <v>24321.508009192716</v>
      </c>
      <c r="H7" s="80">
        <f>+G7+F7</f>
        <v>187460.06562191359</v>
      </c>
      <c r="I7" s="82">
        <f t="shared" si="0"/>
        <v>2.2573019007145945</v>
      </c>
      <c r="J7" s="82">
        <f t="shared" si="0"/>
        <v>3.482906270629801</v>
      </c>
      <c r="K7" s="83">
        <f t="shared" si="0"/>
        <v>2.3770903824423977</v>
      </c>
      <c r="L7" s="44" t="s">
        <v>12</v>
      </c>
      <c r="N7" s="23"/>
    </row>
    <row r="8" spans="1:14" ht="21" customHeight="1" thickBot="1">
      <c r="A8" s="90"/>
      <c r="B8" s="77" t="s">
        <v>25</v>
      </c>
      <c r="C8" s="79">
        <v>64389.60869516782</v>
      </c>
      <c r="D8" s="79">
        <v>9421.421869762522</v>
      </c>
      <c r="E8" s="79">
        <f>+D8+C8</f>
        <v>73811.03056493035</v>
      </c>
      <c r="F8" s="79">
        <v>317087.34964560834</v>
      </c>
      <c r="G8" s="79">
        <v>57929.91398495769</v>
      </c>
      <c r="H8" s="80">
        <f>+G8+F8</f>
        <v>375017.263630566</v>
      </c>
      <c r="I8" s="82">
        <f t="shared" si="0"/>
        <v>3.924511207184964</v>
      </c>
      <c r="J8" s="82">
        <f t="shared" si="0"/>
        <v>5.148744296323278</v>
      </c>
      <c r="K8" s="83">
        <f t="shared" si="0"/>
        <v>4.080775336156152</v>
      </c>
      <c r="L8" s="44" t="s">
        <v>13</v>
      </c>
      <c r="N8" s="23"/>
    </row>
    <row r="9" spans="1:14" ht="21" customHeight="1" thickBot="1">
      <c r="A9" s="90"/>
      <c r="B9" s="57" t="s">
        <v>56</v>
      </c>
      <c r="C9" s="58">
        <f aca="true" t="shared" si="1" ref="C9:H9">C6+C7+C8</f>
        <v>174824.81445812402</v>
      </c>
      <c r="D9" s="58">
        <f t="shared" si="1"/>
        <v>21265.66043589839</v>
      </c>
      <c r="E9" s="58">
        <f t="shared" si="1"/>
        <v>196090.47489402242</v>
      </c>
      <c r="F9" s="58">
        <f t="shared" si="1"/>
        <v>665779.0242998087</v>
      </c>
      <c r="G9" s="58">
        <f t="shared" si="1"/>
        <v>108332.25701557468</v>
      </c>
      <c r="H9" s="58">
        <f t="shared" si="1"/>
        <v>774111.2813153833</v>
      </c>
      <c r="I9" s="62">
        <f t="shared" si="0"/>
        <v>2.808263868967431</v>
      </c>
      <c r="J9" s="63">
        <f t="shared" si="0"/>
        <v>4.094234309915899</v>
      </c>
      <c r="K9" s="56">
        <f t="shared" si="0"/>
        <v>2.947725057699787</v>
      </c>
      <c r="L9" s="61" t="s">
        <v>52</v>
      </c>
      <c r="N9" s="23"/>
    </row>
    <row r="10" spans="1:14" ht="21" customHeight="1">
      <c r="A10" s="90"/>
      <c r="B10" s="50" t="s">
        <v>27</v>
      </c>
      <c r="C10" s="29">
        <v>62318.105914187356</v>
      </c>
      <c r="D10" s="28">
        <v>9105.39433591742</v>
      </c>
      <c r="E10" s="30">
        <f>SUM(C10:D10)</f>
        <v>71423.50025010477</v>
      </c>
      <c r="F10" s="29">
        <v>228318.3320865432</v>
      </c>
      <c r="G10" s="28">
        <v>43648.522284290826</v>
      </c>
      <c r="H10" s="30">
        <f>+G10+F10</f>
        <v>271966.854370834</v>
      </c>
      <c r="I10" s="31">
        <f t="shared" si="0"/>
        <v>2.663755962046404</v>
      </c>
      <c r="J10" s="32">
        <f t="shared" si="0"/>
        <v>3.7936992813274992</v>
      </c>
      <c r="K10" s="54">
        <f t="shared" si="0"/>
        <v>2.8078063021062185</v>
      </c>
      <c r="L10" s="44" t="s">
        <v>14</v>
      </c>
      <c r="N10" s="23"/>
    </row>
    <row r="11" spans="1:14" ht="21" customHeight="1">
      <c r="A11" s="90"/>
      <c r="B11" s="51" t="s">
        <v>34</v>
      </c>
      <c r="C11" s="29">
        <v>84539.17355009433</v>
      </c>
      <c r="D11" s="28">
        <v>10261.683585580957</v>
      </c>
      <c r="E11" s="30">
        <f>SUM(C11:D11)</f>
        <v>94800.8571356753</v>
      </c>
      <c r="F11" s="29">
        <v>364323.1517699877</v>
      </c>
      <c r="G11" s="28">
        <v>59011.93471009653</v>
      </c>
      <c r="H11" s="30">
        <f>+G11+F11</f>
        <v>423335.0864800842</v>
      </c>
      <c r="I11" s="31">
        <f t="shared" si="0"/>
        <v>3.3095187292563875</v>
      </c>
      <c r="J11" s="32">
        <f t="shared" si="0"/>
        <v>4.750706910610285</v>
      </c>
      <c r="K11" s="54">
        <f t="shared" si="0"/>
        <v>3.4655196089020963</v>
      </c>
      <c r="L11" s="44" t="s">
        <v>15</v>
      </c>
      <c r="N11" s="23"/>
    </row>
    <row r="12" spans="1:14" ht="21" customHeight="1" thickBot="1">
      <c r="A12" s="90"/>
      <c r="B12" s="51" t="s">
        <v>35</v>
      </c>
      <c r="C12" s="29">
        <v>140641.220516389</v>
      </c>
      <c r="D12" s="28">
        <v>17494.614300708512</v>
      </c>
      <c r="E12" s="30">
        <f>SUM(C12:D12)</f>
        <v>158135.83481709752</v>
      </c>
      <c r="F12" s="29">
        <v>355210.5147768065</v>
      </c>
      <c r="G12" s="28">
        <v>64327.94722494759</v>
      </c>
      <c r="H12" s="30">
        <f>+G12+F12</f>
        <v>419538.4620017541</v>
      </c>
      <c r="I12" s="31">
        <f t="shared" si="0"/>
        <v>1.5256501150415829</v>
      </c>
      <c r="J12" s="32">
        <f t="shared" si="0"/>
        <v>2.677014315333741</v>
      </c>
      <c r="K12" s="54">
        <f t="shared" si="0"/>
        <v>1.653025877954855</v>
      </c>
      <c r="L12" s="44" t="s">
        <v>16</v>
      </c>
      <c r="N12" s="23"/>
    </row>
    <row r="13" spans="1:14" ht="21" customHeight="1" thickBot="1">
      <c r="A13" s="90"/>
      <c r="B13" s="57" t="s">
        <v>47</v>
      </c>
      <c r="C13" s="58">
        <f aca="true" t="shared" si="2" ref="C13:H13">SUM(C10:C12)</f>
        <v>287498.4999806707</v>
      </c>
      <c r="D13" s="58">
        <f t="shared" si="2"/>
        <v>36861.69222220689</v>
      </c>
      <c r="E13" s="58">
        <f t="shared" si="2"/>
        <v>324360.1922028776</v>
      </c>
      <c r="F13" s="58">
        <f t="shared" si="2"/>
        <v>947851.9986333374</v>
      </c>
      <c r="G13" s="58">
        <f t="shared" si="2"/>
        <v>166988.40421933495</v>
      </c>
      <c r="H13" s="58">
        <f t="shared" si="2"/>
        <v>1114840.4028526722</v>
      </c>
      <c r="I13" s="62">
        <f t="shared" si="0"/>
        <v>2.2968937183917975</v>
      </c>
      <c r="J13" s="63">
        <f t="shared" si="0"/>
        <v>3.530133972491224</v>
      </c>
      <c r="K13" s="56">
        <f t="shared" si="0"/>
        <v>2.437044463691071</v>
      </c>
      <c r="L13" s="61" t="s">
        <v>53</v>
      </c>
      <c r="N13" s="23"/>
    </row>
    <row r="14" spans="1:14" ht="21" customHeight="1">
      <c r="A14" s="90"/>
      <c r="B14" s="51" t="s">
        <v>36</v>
      </c>
      <c r="C14" s="29">
        <v>231139.34944903303</v>
      </c>
      <c r="D14" s="28">
        <v>29776.64876683626</v>
      </c>
      <c r="E14" s="30">
        <f>SUM(C14:D14)</f>
        <v>260915.9982158693</v>
      </c>
      <c r="F14" s="29">
        <v>485243.8853780612</v>
      </c>
      <c r="G14" s="28">
        <v>85085.65432465538</v>
      </c>
      <c r="H14" s="30">
        <f>+G14+F14</f>
        <v>570329.5397027166</v>
      </c>
      <c r="I14" s="31">
        <f aca="true" t="shared" si="3" ref="I14:K16">(F14-C14)/C14</f>
        <v>1.0993564554660955</v>
      </c>
      <c r="J14" s="32">
        <f t="shared" si="3"/>
        <v>1.857462402532669</v>
      </c>
      <c r="K14" s="33">
        <f t="shared" si="3"/>
        <v>1.1858741648752926</v>
      </c>
      <c r="L14" s="44" t="s">
        <v>17</v>
      </c>
      <c r="N14" s="23"/>
    </row>
    <row r="15" spans="1:14" ht="21" customHeight="1">
      <c r="A15" s="90"/>
      <c r="B15" s="51" t="s">
        <v>37</v>
      </c>
      <c r="C15" s="29">
        <v>339438.77266056533</v>
      </c>
      <c r="D15" s="28">
        <v>44459.04314963853</v>
      </c>
      <c r="E15" s="30">
        <f>SUM(C15:D15)</f>
        <v>383897.81581020384</v>
      </c>
      <c r="F15" s="29">
        <v>612810.4143099256</v>
      </c>
      <c r="G15" s="28">
        <v>102733.2227365508</v>
      </c>
      <c r="H15" s="30">
        <f>+G15+F15</f>
        <v>715543.6370464765</v>
      </c>
      <c r="I15" s="31">
        <f t="shared" si="3"/>
        <v>0.8053636286351078</v>
      </c>
      <c r="J15" s="32">
        <f t="shared" si="3"/>
        <v>1.3107385012937705</v>
      </c>
      <c r="K15" s="33">
        <f t="shared" si="3"/>
        <v>0.8638908781920129</v>
      </c>
      <c r="L15" s="44" t="s">
        <v>29</v>
      </c>
      <c r="N15" s="23"/>
    </row>
    <row r="16" spans="1:14" ht="21" customHeight="1" thickBot="1">
      <c r="A16" s="90"/>
      <c r="B16" s="51" t="s">
        <v>38</v>
      </c>
      <c r="C16" s="29">
        <v>259165.84721500284</v>
      </c>
      <c r="D16" s="28">
        <v>60416.39121707249</v>
      </c>
      <c r="E16" s="30">
        <f>SUM(C16:D16)</f>
        <v>319582.2384320753</v>
      </c>
      <c r="F16" s="29">
        <v>416413.721117827</v>
      </c>
      <c r="G16" s="28">
        <v>71515.62928344535</v>
      </c>
      <c r="H16" s="30">
        <f>+G16+F16</f>
        <v>487929.35040127236</v>
      </c>
      <c r="I16" s="31">
        <f t="shared" si="3"/>
        <v>0.6067461264383807</v>
      </c>
      <c r="J16" s="32">
        <f t="shared" si="3"/>
        <v>0.18371236419093556</v>
      </c>
      <c r="K16" s="33">
        <f t="shared" si="3"/>
        <v>0.5267724288907185</v>
      </c>
      <c r="L16" s="44" t="s">
        <v>30</v>
      </c>
      <c r="N16" s="23"/>
    </row>
    <row r="17" spans="1:14" ht="21" customHeight="1" thickBot="1">
      <c r="A17" s="90"/>
      <c r="B17" s="57" t="s">
        <v>48</v>
      </c>
      <c r="C17" s="59">
        <f>SUM(C14:C16)</f>
        <v>829743.9693246012</v>
      </c>
      <c r="D17" s="59">
        <f>SUM(D14:D16)</f>
        <v>134652.08313354728</v>
      </c>
      <c r="E17" s="59">
        <f>SUM(E14:E16)</f>
        <v>964396.0524581484</v>
      </c>
      <c r="F17" s="58">
        <f>SUM(F14:F16)</f>
        <v>1514468.0208058138</v>
      </c>
      <c r="G17" s="59">
        <f>SUM(G14:G16)</f>
        <v>259334.5063446515</v>
      </c>
      <c r="H17" s="60">
        <f>SUM(F17:G17)</f>
        <v>1773802.5271504654</v>
      </c>
      <c r="I17" s="62">
        <f aca="true" t="shared" si="4" ref="I17:K22">(F17-C17)/C17</f>
        <v>0.8252232939259172</v>
      </c>
      <c r="J17" s="63">
        <f t="shared" si="4"/>
        <v>0.925959853791826</v>
      </c>
      <c r="K17" s="56">
        <f t="shared" si="4"/>
        <v>0.8392884568836853</v>
      </c>
      <c r="L17" s="61" t="s">
        <v>51</v>
      </c>
      <c r="N17" s="23"/>
    </row>
    <row r="18" spans="1:14" ht="21" customHeight="1">
      <c r="A18" s="90"/>
      <c r="B18" s="51" t="s">
        <v>39</v>
      </c>
      <c r="C18" s="29">
        <v>260479.50762766507</v>
      </c>
      <c r="D18" s="28">
        <v>61900.76840780502</v>
      </c>
      <c r="E18" s="30">
        <f>+D18+C18</f>
        <v>322380.2760354701</v>
      </c>
      <c r="F18" s="29">
        <v>404624.76636297756</v>
      </c>
      <c r="G18" s="28">
        <v>78203.91417359648</v>
      </c>
      <c r="H18" s="30">
        <f>+G18+F18</f>
        <v>482828.68053657404</v>
      </c>
      <c r="I18" s="31">
        <f t="shared" si="4"/>
        <v>0.5533842567813695</v>
      </c>
      <c r="J18" s="32">
        <f t="shared" si="4"/>
        <v>0.2633754989661131</v>
      </c>
      <c r="K18" s="54">
        <f t="shared" si="4"/>
        <v>0.4976991969677777</v>
      </c>
      <c r="L18" s="44" t="s">
        <v>31</v>
      </c>
      <c r="N18" s="23"/>
    </row>
    <row r="19" spans="1:14" ht="21" customHeight="1">
      <c r="A19" s="90"/>
      <c r="B19" s="52" t="s">
        <v>40</v>
      </c>
      <c r="C19" s="29">
        <v>245215.95631639703</v>
      </c>
      <c r="D19" s="28">
        <v>57502.47877009127</v>
      </c>
      <c r="E19" s="30">
        <f>+D19+C19</f>
        <v>302718.4350864883</v>
      </c>
      <c r="F19" s="29">
        <v>369295.83889960963</v>
      </c>
      <c r="G19" s="28">
        <v>81432.36219422995</v>
      </c>
      <c r="H19" s="30">
        <f>+G19+F19</f>
        <v>450728.2010938396</v>
      </c>
      <c r="I19" s="31">
        <f t="shared" si="4"/>
        <v>0.5060024822492176</v>
      </c>
      <c r="J19" s="32">
        <f t="shared" si="4"/>
        <v>0.4161539456379977</v>
      </c>
      <c r="K19" s="54">
        <f t="shared" si="4"/>
        <v>0.4889354226645103</v>
      </c>
      <c r="L19" s="20" t="s">
        <v>32</v>
      </c>
      <c r="N19" s="23"/>
    </row>
    <row r="20" spans="1:14" ht="21" customHeight="1" thickBot="1">
      <c r="A20" s="90"/>
      <c r="B20" s="52" t="s">
        <v>41</v>
      </c>
      <c r="C20" s="29">
        <v>213871.8813042562</v>
      </c>
      <c r="D20" s="28">
        <v>34852.237860654335</v>
      </c>
      <c r="E20" s="30">
        <f>+D20+C20</f>
        <v>248724.11916491055</v>
      </c>
      <c r="F20" s="29">
        <v>374713.6014887454</v>
      </c>
      <c r="G20" s="28">
        <v>78079.91009211678</v>
      </c>
      <c r="H20" s="30">
        <f>+G20+F20</f>
        <v>452793.5115808622</v>
      </c>
      <c r="I20" s="31">
        <f t="shared" si="4"/>
        <v>0.7520470629595025</v>
      </c>
      <c r="J20" s="32">
        <f t="shared" si="4"/>
        <v>1.240312671005364</v>
      </c>
      <c r="K20" s="54">
        <f t="shared" si="4"/>
        <v>0.8204648310791619</v>
      </c>
      <c r="L20" s="20" t="s">
        <v>33</v>
      </c>
      <c r="N20" s="23"/>
    </row>
    <row r="21" spans="1:14" ht="21" customHeight="1" thickBot="1">
      <c r="A21" s="90"/>
      <c r="B21" s="57" t="s">
        <v>49</v>
      </c>
      <c r="C21" s="60">
        <f>SUM(C18:C20)</f>
        <v>719567.3452483183</v>
      </c>
      <c r="D21" s="60">
        <f>SUM(D18:D20)</f>
        <v>154255.48503855063</v>
      </c>
      <c r="E21" s="60">
        <f>SUM(C21:D21)</f>
        <v>873822.8302868688</v>
      </c>
      <c r="F21" s="58">
        <f>SUM(F18:F20)</f>
        <v>1148634.2067513326</v>
      </c>
      <c r="G21" s="59">
        <f>SUM(G18:G20)</f>
        <v>237716.18645994324</v>
      </c>
      <c r="H21" s="60">
        <f>SUM(F21:G21)</f>
        <v>1386350.3932112758</v>
      </c>
      <c r="I21" s="62">
        <f t="shared" si="4"/>
        <v>0.5962845094852741</v>
      </c>
      <c r="J21" s="63">
        <f t="shared" si="4"/>
        <v>0.5410549997657108</v>
      </c>
      <c r="K21" s="56">
        <f t="shared" si="4"/>
        <v>0.5865348731574664</v>
      </c>
      <c r="L21" s="61" t="s">
        <v>50</v>
      </c>
      <c r="N21" s="23"/>
    </row>
    <row r="22" spans="1:14" ht="21" customHeight="1" thickBot="1">
      <c r="A22" s="90"/>
      <c r="B22" s="53" t="s">
        <v>28</v>
      </c>
      <c r="C22" s="34">
        <f aca="true" t="shared" si="5" ref="C22:H22">C9+C13+C17+C21</f>
        <v>2011634.6290117144</v>
      </c>
      <c r="D22" s="34">
        <f t="shared" si="5"/>
        <v>347034.9208302032</v>
      </c>
      <c r="E22" s="34">
        <f t="shared" si="5"/>
        <v>2358669.549841917</v>
      </c>
      <c r="F22" s="34">
        <f t="shared" si="5"/>
        <v>4276733.250490293</v>
      </c>
      <c r="G22" s="34">
        <f t="shared" si="5"/>
        <v>772371.3540395044</v>
      </c>
      <c r="H22" s="34">
        <f t="shared" si="5"/>
        <v>5049104.604529796</v>
      </c>
      <c r="I22" s="64">
        <f t="shared" si="4"/>
        <v>1.1259990203048886</v>
      </c>
      <c r="J22" s="65">
        <f t="shared" si="4"/>
        <v>1.225630066829526</v>
      </c>
      <c r="K22" s="55">
        <f t="shared" si="4"/>
        <v>1.1406578996486378</v>
      </c>
      <c r="L22" s="38" t="s">
        <v>55</v>
      </c>
      <c r="N22" s="23"/>
    </row>
    <row r="23" spans="1:12" ht="21" customHeight="1">
      <c r="A23" s="90"/>
      <c r="B23" s="48" t="s">
        <v>42</v>
      </c>
      <c r="F23" s="74"/>
      <c r="G23" s="74"/>
      <c r="H23" s="40"/>
      <c r="J23" s="101" t="s">
        <v>43</v>
      </c>
      <c r="K23" s="101"/>
      <c r="L23" s="101"/>
    </row>
    <row r="24" spans="6:12" ht="21" customHeight="1">
      <c r="F24" s="41"/>
      <c r="K24" s="39"/>
      <c r="L24" s="39"/>
    </row>
    <row r="25" spans="3:12" ht="21" customHeight="1">
      <c r="C25" s="41"/>
      <c r="K25" s="39"/>
      <c r="L25" s="39"/>
    </row>
    <row r="26" spans="11:12" ht="21" customHeight="1">
      <c r="K26" s="39"/>
      <c r="L26" s="39"/>
    </row>
    <row r="27" spans="11:12" ht="21" customHeight="1">
      <c r="K27" s="39"/>
      <c r="L27" s="39"/>
    </row>
    <row r="28" spans="4:12" ht="21" customHeight="1">
      <c r="D28" s="75"/>
      <c r="K28" s="39"/>
      <c r="L28" s="39"/>
    </row>
    <row r="29" spans="4:12" ht="21" customHeight="1">
      <c r="D29" s="75"/>
      <c r="K29" s="39"/>
      <c r="L29" s="39"/>
    </row>
    <row r="30" spans="4:12" ht="21" customHeight="1">
      <c r="D30" s="75"/>
      <c r="K30" s="39"/>
      <c r="L30" s="39"/>
    </row>
    <row r="31" spans="11:12" ht="21" customHeight="1">
      <c r="K31" s="39"/>
      <c r="L31" s="39"/>
    </row>
    <row r="32" spans="11:12" ht="21" customHeight="1">
      <c r="K32" s="39"/>
      <c r="L32" s="39"/>
    </row>
    <row r="33" spans="11:12" ht="21" customHeight="1">
      <c r="K33" s="39"/>
      <c r="L33" s="39"/>
    </row>
  </sheetData>
  <sheetProtection formatCells="0" formatColumns="0" formatRows="0" insertColumns="0" insertRows="0" insertHyperlinks="0" deleteColumns="0" deleteRows="0" sort="0" autoFilter="0" pivotTables="0"/>
  <mergeCells count="9">
    <mergeCell ref="A1:A23"/>
    <mergeCell ref="B1:L1"/>
    <mergeCell ref="B2:L2"/>
    <mergeCell ref="C4:E4"/>
    <mergeCell ref="F4:H4"/>
    <mergeCell ref="L4:L5"/>
    <mergeCell ref="I4:K4"/>
    <mergeCell ref="J23:L23"/>
    <mergeCell ref="B4:B5"/>
  </mergeCells>
  <printOptions horizontalCentered="1"/>
  <pageMargins left="0.28" right="0.24" top="0.45" bottom="0.18" header="0.26" footer="0.23"/>
  <pageSetup horizontalDpi="1200" verticalDpi="1200" orientation="landscape" paperSize="9" r:id="rId1"/>
  <headerFooter alignWithMargins="0">
    <oddFooter xml:space="preserve">&amp;R     
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وزارة السياحة و الاثار</dc:creator>
  <cp:keywords/>
  <dc:description/>
  <cp:lastModifiedBy>badeea skarneh</cp:lastModifiedBy>
  <cp:lastPrinted>2013-03-11T07:03:10Z</cp:lastPrinted>
  <dcterms:created xsi:type="dcterms:W3CDTF">2003-07-07T10:02:20Z</dcterms:created>
  <dcterms:modified xsi:type="dcterms:W3CDTF">2023-01-02T10:34:52Z</dcterms:modified>
  <cp:category/>
  <cp:version/>
  <cp:contentType/>
  <cp:contentStatus/>
</cp:coreProperties>
</file>